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13_ncr:1_{EDC5FDAE-C8BF-4B5F-95EB-B396B53F2D1E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ELENCO" sheetId="1" r:id="rId1"/>
    <sheet name="Legenda colori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7" i="1" l="1"/>
  <c r="C166" i="1"/>
  <c r="C165" i="1"/>
  <c r="C163" i="1"/>
  <c r="C161" i="1"/>
  <c r="C160" i="1"/>
  <c r="C159" i="1"/>
  <c r="C155" i="1"/>
  <c r="C154" i="1"/>
  <c r="C150" i="1"/>
  <c r="C149" i="1"/>
  <c r="C147" i="1"/>
  <c r="C145" i="1"/>
  <c r="C144" i="1"/>
  <c r="C143" i="1"/>
  <c r="C142" i="1"/>
  <c r="C136" i="1"/>
  <c r="C135" i="1"/>
  <c r="C134" i="1"/>
  <c r="C133" i="1"/>
  <c r="C131" i="1"/>
  <c r="C130" i="1"/>
  <c r="C128" i="1"/>
  <c r="C127" i="1"/>
  <c r="C124" i="1"/>
  <c r="C123" i="1"/>
  <c r="C122" i="1"/>
  <c r="C121" i="1"/>
  <c r="C120" i="1"/>
  <c r="C118" i="1"/>
  <c r="C117" i="1"/>
  <c r="C116" i="1"/>
  <c r="C113" i="1"/>
  <c r="C110" i="1"/>
  <c r="C107" i="1"/>
  <c r="C106" i="1"/>
  <c r="C105" i="1"/>
  <c r="C103" i="1"/>
  <c r="C102" i="1"/>
  <c r="C101" i="1"/>
  <c r="C99" i="1"/>
  <c r="C97" i="1"/>
  <c r="C95" i="1"/>
  <c r="C91" i="1"/>
  <c r="C90" i="1"/>
  <c r="C89" i="1"/>
  <c r="C88" i="1"/>
  <c r="C86" i="1"/>
  <c r="C84" i="1"/>
  <c r="C80" i="1"/>
  <c r="C78" i="1"/>
  <c r="C77" i="1"/>
  <c r="C76" i="1"/>
  <c r="C73" i="1"/>
  <c r="C72" i="1"/>
  <c r="C69" i="1"/>
  <c r="C68" i="1"/>
  <c r="C67" i="1"/>
  <c r="C66" i="1"/>
  <c r="C61" i="1"/>
  <c r="C59" i="1"/>
  <c r="C58" i="1"/>
  <c r="C57" i="1"/>
  <c r="C53" i="1"/>
  <c r="C52" i="1"/>
  <c r="C50" i="1"/>
  <c r="C49" i="1"/>
  <c r="C47" i="1"/>
  <c r="C46" i="1"/>
  <c r="C45" i="1"/>
  <c r="C42" i="1"/>
  <c r="C41" i="1"/>
  <c r="C38" i="1"/>
  <c r="C36" i="1"/>
  <c r="C35" i="1"/>
  <c r="C34" i="1"/>
  <c r="C33" i="1"/>
  <c r="C26" i="1"/>
  <c r="C23" i="1"/>
  <c r="C16" i="1"/>
  <c r="C15" i="1"/>
  <c r="C14" i="1"/>
  <c r="C13" i="1"/>
  <c r="C11" i="1"/>
  <c r="C9" i="1"/>
  <c r="C8" i="1"/>
  <c r="C7" i="1"/>
  <c r="C5" i="1"/>
  <c r="C2" i="1"/>
</calcChain>
</file>

<file path=xl/sharedStrings.xml><?xml version="1.0" encoding="utf-8"?>
<sst xmlns="http://schemas.openxmlformats.org/spreadsheetml/2006/main" count="919" uniqueCount="743">
  <si>
    <t>REGIONE</t>
  </si>
  <si>
    <t>AMICI DI ASOC1819</t>
  </si>
  <si>
    <t>NOME</t>
  </si>
  <si>
    <t>SITO WEB</t>
  </si>
  <si>
    <t>hanno chiesto di essere cancellati/non esistono più</t>
  </si>
  <si>
    <t>INDIRIZZO</t>
  </si>
  <si>
    <t>COPERTURA</t>
  </si>
  <si>
    <t>REFERENTE</t>
  </si>
  <si>
    <t>EMAIL</t>
  </si>
  <si>
    <t>ABRUZZO</t>
  </si>
  <si>
    <t>CITTADINANZATTIVA ONLUS ABRUZZO</t>
  </si>
  <si>
    <t>Via Sulmona, 75 - 66100 Chieti</t>
  </si>
  <si>
    <t>Nazionale</t>
  </si>
  <si>
    <t>Annamaria Mattioli</t>
  </si>
  <si>
    <t>annamaria.mattioli@hotmail.it</t>
  </si>
  <si>
    <t>ACTION AID</t>
  </si>
  <si>
    <t xml:space="preserve">www.actionaid.it
 </t>
  </si>
  <si>
    <t>Via Alserio 22, 20159, Milano</t>
  </si>
  <si>
    <t>Antonella Marrocchi</t>
  </si>
  <si>
    <t>antonella.marrocchi@gmail.com</t>
  </si>
  <si>
    <t xml:space="preserve">AMICI DI LANCIANOVECCHIA </t>
  </si>
  <si>
    <t>https://www.amicidilancianovecchia.com/</t>
  </si>
  <si>
    <t>Via dei Frentani, 45, Lanciano (CH)</t>
  </si>
  <si>
    <t>Comunale</t>
  </si>
  <si>
    <t>Raffaele Filippone</t>
  </si>
  <si>
    <t xml:space="preserve">amicilancianovecchia@libero.it, filipponeraffaele@gmail.com </t>
  </si>
  <si>
    <t>ANCI GIOVANI ABRUZZO</t>
  </si>
  <si>
    <t>Via M. Iacobucci, 4 - 67100 L'Aquila</t>
  </si>
  <si>
    <t>Regionale</t>
  </si>
  <si>
    <t>Giovanni Paolo Rosato</t>
  </si>
  <si>
    <t>g_rosato@yahoo.it</t>
  </si>
  <si>
    <t>ASSOCIAZIONE DAVIDE ORECCHIONI ONLUS</t>
  </si>
  <si>
    <t>https://it-it.facebook.com/ado.orecchioni</t>
  </si>
  <si>
    <t>Viale Marconi 65 - Lanciano (CH)</t>
  </si>
  <si>
    <t>Mariella Di Lallo</t>
  </si>
  <si>
    <t>ciavice@hotmail.it</t>
  </si>
  <si>
    <t>ITALIA NOSTRA ONLUS</t>
  </si>
  <si>
    <t>Corso Mazzini, 320 - Vasto (CH)</t>
  </si>
  <si>
    <t>Davide Aquilano</t>
  </si>
  <si>
    <t>davideaquilano@inwind.it</t>
  </si>
  <si>
    <t>POLICENTRICA ONLUS</t>
  </si>
  <si>
    <t>L'Aquila</t>
  </si>
  <si>
    <t>BASILICATA</t>
  </si>
  <si>
    <t>ADM - AMICI DI MONTEREALE ONLUS</t>
  </si>
  <si>
    <t>Via dei Tigli, 15 - Potenza</t>
  </si>
  <si>
    <t>Giovanni Filiani</t>
  </si>
  <si>
    <t>lab.amicidimontereale@gmail.com</t>
  </si>
  <si>
    <t>LEGAMBIENTE POLICORO</t>
  </si>
  <si>
    <t>http://legambientepolicoro.blogspot.it</t>
  </si>
  <si>
    <t xml:space="preserve">Via Brescia, 13 - Policoro (MT) </t>
  </si>
  <si>
    <t>Maria Picca</t>
  </si>
  <si>
    <t>legambientepolicoro@hotmail.it</t>
  </si>
  <si>
    <t>CASANETURALAPS</t>
  </si>
  <si>
    <t>Recinto Annunziata, 15 - Matera</t>
  </si>
  <si>
    <t>Maria Stella</t>
  </si>
  <si>
    <t>mariella@benetural.com</t>
  </si>
  <si>
    <t xml:space="preserve">ACTIONAID - RETE INTEGRITY PACTS </t>
  </si>
  <si>
    <t>http://monitorappalti.it/progetto/museo-archeologico-nazionale-della-sibaritide-e-parco-archeologico-di-sibari</t>
  </si>
  <si>
    <t>--</t>
  </si>
  <si>
    <t>Paola Liliana Buttiglione</t>
  </si>
  <si>
    <t>paola.liliana.buttiglione@gmail.com, Marco.Polvani@actionaid.org</t>
  </si>
  <si>
    <t>A.N.P.A.N.A. - O.E.P.A.</t>
  </si>
  <si>
    <t>Via Capo Colonna, 6 - Paola (CS)</t>
  </si>
  <si>
    <t>Provinciale</t>
  </si>
  <si>
    <t>Maddalena Giuseppe</t>
  </si>
  <si>
    <t>cosenza@anpanaoepa.it</t>
  </si>
  <si>
    <t>ASSOCIAZIONE CULTURALE GIANFRANCESCO SERIO</t>
  </si>
  <si>
    <t>Viale della Libertà, 33 - 87028 Praia a Mare (CS)</t>
  </si>
  <si>
    <t>Angelo Serio</t>
  </si>
  <si>
    <t>gianfrancescoserio@libero.it; serio.itconsulting@gmail.com</t>
  </si>
  <si>
    <t>CENTRO DI ACCOGLIENZA "SAN MARTINO"</t>
  </si>
  <si>
    <t>Via San Giusto,12 - Fraz. Lauropoli - 87011 Cassano allo Ionio (CS)</t>
  </si>
  <si>
    <t>Don Pietro Martucci</t>
  </si>
  <si>
    <t>info@presentazionedelsignore.it</t>
  </si>
  <si>
    <t>CENTRO STUDI ALETHEIA</t>
  </si>
  <si>
    <t>Via della Vittoria, 125 - 88046 Lamezia Terme (CZ)</t>
  </si>
  <si>
    <t>Antonio Mancuso</t>
  </si>
  <si>
    <t>centrostudialetheia@gmail.com</t>
  </si>
  <si>
    <t>CENTROSTUDI DIFESA CIVICA- CESDIC</t>
  </si>
  <si>
    <t>-</t>
  </si>
  <si>
    <t>Via Margherita - 87067 Rossano (CS)</t>
  </si>
  <si>
    <t>Aversente Cosimina</t>
  </si>
  <si>
    <t xml:space="preserve">cesdic90@gmail.com, mina.aversente@alice.it </t>
  </si>
  <si>
    <t>CENTRO STUDI NORMANNO-SVEVI</t>
  </si>
  <si>
    <t>www.centrostudinormannosvevi.it</t>
  </si>
  <si>
    <t>Via Torre Normanna snc - San Marco Argentano (CS)</t>
  </si>
  <si>
    <t>Edoardo Bruno</t>
  </si>
  <si>
    <t>info@centrostudinormannosvevi.it</t>
  </si>
  <si>
    <t>CIVITAS SOLIS</t>
  </si>
  <si>
    <t>http://www.civitassolis.org</t>
  </si>
  <si>
    <t>Via Benevento 3, Locri (RC)</t>
  </si>
  <si>
    <t>Giuseppina Pichi</t>
  </si>
  <si>
    <t>info@civitassolis.org</t>
  </si>
  <si>
    <t>DOMUS ONLUS</t>
  </si>
  <si>
    <t>Viale Parthenius, 3 - Cirella di Diamante (CS)</t>
  </si>
  <si>
    <t>Giuseppe Cautericcio</t>
  </si>
  <si>
    <t>EUROFORM RFS</t>
  </si>
  <si>
    <t>www.euroformrfs.it</t>
  </si>
  <si>
    <t>Piazza della Libertà, 40 - Rende (CS)</t>
  </si>
  <si>
    <t>Katia Bruno, Giampiero Costantini</t>
  </si>
  <si>
    <t>katia.bruno@euroformrfs.it, info@euroformrfs.it</t>
  </si>
  <si>
    <t>FA.DI.A. (FAMIGLIE DISABILI ASSOCIATE)</t>
  </si>
  <si>
    <t>www.fadia.org</t>
  </si>
  <si>
    <t>Via Cirangolo, 56 - 87013 Fagnano Castello (CS)</t>
  </si>
  <si>
    <t>Silvana Valentina Chiappetta</t>
  </si>
  <si>
    <t>silvanachiappetta@virgilio.it; fadia@fadia.org</t>
  </si>
  <si>
    <t>FNSIM - FEDERAZIONE NAZIONALE DEGLI INSEGNANTI</t>
  </si>
  <si>
    <t>Via Popilia - Palazzo Oleg  - 87100 Cosenza</t>
  </si>
  <si>
    <t>Domenico Milito</t>
  </si>
  <si>
    <t>domenico@milito.it</t>
  </si>
  <si>
    <t>FUTURO DIGITALE</t>
  </si>
  <si>
    <t>www.futurodigitale.org</t>
  </si>
  <si>
    <t>C.so Margherita, 298 - Terranova da Sibari (CS)</t>
  </si>
  <si>
    <t>Antonio Gallo</t>
  </si>
  <si>
    <t xml:space="preserve">info@futurodigitale.org </t>
  </si>
  <si>
    <t>GAL KROTON</t>
  </si>
  <si>
    <t>http://newpsr.galkroton.it/</t>
  </si>
  <si>
    <t>Ss106 Torre Guardia Aragonese - 88814 Melissa (KR)</t>
  </si>
  <si>
    <t>Natale Carvelli</t>
  </si>
  <si>
    <t>info@galkroton.com, info@gal.com</t>
  </si>
  <si>
    <t>INNOVAMENTIS</t>
  </si>
  <si>
    <t>89125 - Reggio Calabria (RC)</t>
  </si>
  <si>
    <t>Sebastiano D'Agostino</t>
  </si>
  <si>
    <t xml:space="preserve">info@innovamentis.it </t>
  </si>
  <si>
    <t>IPF IONADI</t>
  </si>
  <si>
    <t>https://www.ipfionadi.it/</t>
  </si>
  <si>
    <t>Via Gandhi n. 9 - III Trav., Ionadi (VV)</t>
  </si>
  <si>
    <t>Antonio d'Agostino</t>
  </si>
  <si>
    <t>ipfionadi@virgilio.it; antoniodagostino5@gmail.com</t>
  </si>
  <si>
    <t>IPF LOCRI</t>
  </si>
  <si>
    <t>Elisa Tentori</t>
  </si>
  <si>
    <t>JUMP – GIOVENTÙ IN RISALTO</t>
  </si>
  <si>
    <t>https://www.associazionejump.it/</t>
  </si>
  <si>
    <t>Località San Nicola 15 - 88068 Soverato (CZ)</t>
  </si>
  <si>
    <t>Pietro Curatola</t>
  </si>
  <si>
    <t>mail: pietrocuratola77@gmail.com; info@associazionejump.it</t>
  </si>
  <si>
    <t>LEGA NAVALE ITALIANA - CROTONE</t>
  </si>
  <si>
    <t>www.leganavalecrotone.it/lnikr/</t>
  </si>
  <si>
    <t>Via Molo Sanita, 2 - Crotone</t>
  </si>
  <si>
    <t>Tambaro</t>
  </si>
  <si>
    <t>crotone@leganavale.it</t>
  </si>
  <si>
    <t>LETTERA AL FUTURO</t>
  </si>
  <si>
    <t>Via Giulio Cesare 1, Rossano (CS)</t>
  </si>
  <si>
    <t>Anna Caputo</t>
  </si>
  <si>
    <t>letteraalfuturo@gmail.com</t>
  </si>
  <si>
    <t>LION CLUB GUARDIA PIEMONTESE - CITTA' DEI VALDESI</t>
  </si>
  <si>
    <t xml:space="preserve">https://www.lions.it/data/club.php?id=61873 </t>
  </si>
  <si>
    <t>Via Lauro, 47, Scalea (CS)</t>
  </si>
  <si>
    <t>Giuseppina Greco</t>
  </si>
  <si>
    <t>pina.greco1012@gmail.com,  avv.perrottagiacomo@gmail.com</t>
  </si>
  <si>
    <t>MONITHON CALABRIA</t>
  </si>
  <si>
    <t>Sant’Anna II Tronco Fondo Falcone n° 1, 89128, Reggio Calabria</t>
  </si>
  <si>
    <t>Patrizia Forgione</t>
  </si>
  <si>
    <t xml:space="preserve">patrizia_forgione@libero.it, crissorefice@gmail.com </t>
  </si>
  <si>
    <t>PRO LOCO SAN MARCO ARGENTANO</t>
  </si>
  <si>
    <t>Via Nelson Iacovini, 13</t>
  </si>
  <si>
    <t>Siro Falcone</t>
  </si>
  <si>
    <t xml:space="preserve">prolocosanmarco@tiscali.it </t>
  </si>
  <si>
    <t>PRONEXUS</t>
  </si>
  <si>
    <t>Via Ciccarello 77, c/o Centro Servizi l’Acquario - 89132 Reggio Calabria</t>
  </si>
  <si>
    <t>Dott.ssa Rosa Pandolfino</t>
  </si>
  <si>
    <t>rpandolfino@pronexus.it</t>
  </si>
  <si>
    <t>VOLONTÀ SOLIDALE - CSV COSENZA</t>
  </si>
  <si>
    <t>Viale G. Mancini, 77/F - Cosenza</t>
  </si>
  <si>
    <t>Antonio Tiberi</t>
  </si>
  <si>
    <t>info@csvcosenza.it</t>
  </si>
  <si>
    <t>CAMPANIA</t>
  </si>
  <si>
    <t>AGRORINASCE</t>
  </si>
  <si>
    <t>www.agrorinasce.org</t>
  </si>
  <si>
    <t>Via Roma c/o Casa Comunale - 81036 San Cipriano d'Aversa (CE)</t>
  </si>
  <si>
    <t>Michela Ucciero</t>
  </si>
  <si>
    <t>callucc@tin.it</t>
  </si>
  <si>
    <t>ANTA - ASSOCIAZIONE NAZIONALE PER LA TUTELA DELL'AMBIENTE</t>
  </si>
  <si>
    <t>Via Filippo Raguzzini, 7 - 82100 Benevento</t>
  </si>
  <si>
    <t>Elisabetta Pepe</t>
  </si>
  <si>
    <t>elisabetta.pepe@yahoo.it</t>
  </si>
  <si>
    <t>ASS. CULTURALE VISIONAIR</t>
  </si>
  <si>
    <t>https://m.facebook.com/pages/category/Social-Club/Associazione-Culturale-Visionair-509331655823392/?locale2=it_IT</t>
  </si>
  <si>
    <t>Via Celle, 2 - Pozzuoli (NA)</t>
  </si>
  <si>
    <t>Flaminio Stanislao</t>
  </si>
  <si>
    <t>stanyflaminio@icloud.com</t>
  </si>
  <si>
    <t>ASSOCIAZIONE ENJOY</t>
  </si>
  <si>
    <t>https://www.facebook.com/associazionenjoy11/</t>
  </si>
  <si>
    <t>Via Ten. Nastri, 234 - Fisciano (SA)</t>
  </si>
  <si>
    <t>Carmine Maria Iannone</t>
  </si>
  <si>
    <t xml:space="preserve">associazionenjoy@gmail.com
</t>
  </si>
  <si>
    <t>A.V.F. - ASSOCIAZIONE VOLONTARI DEL FAITO</t>
  </si>
  <si>
    <t>Strada delle Pendici, 6/bis - 80060 Monte Faito - Vico Equense (NA)</t>
  </si>
  <si>
    <t>Giuseppe Buonocore</t>
  </si>
  <si>
    <t>info@avfvolontarifaito.it</t>
  </si>
  <si>
    <t>BIMED - BIENNALE DELLE ARTI E DELLE SCIENZE DEL MEDITERRANEO</t>
  </si>
  <si>
    <t>Via della Quercia, 64 - 84080 Pellezzano (SA)</t>
  </si>
  <si>
    <t>Andrea Iovino</t>
  </si>
  <si>
    <t>info@bimed.net, urpbimed2014@gmail.com, cbiovi@tin.it</t>
  </si>
  <si>
    <t>CARMINEONLUS-ACO</t>
  </si>
  <si>
    <t>Via del Carmine, 26 - 80053 Castellammare di Stabia (NA)</t>
  </si>
  <si>
    <t>Sergio Coppola</t>
  </si>
  <si>
    <t>presidenza@associazionecarmineonlus.it, sergiocoppola91@gmail.com</t>
  </si>
  <si>
    <t>CASA MIA ONLUS "DOPO DI NOI"</t>
  </si>
  <si>
    <t>https://www.facebook.com/casamiaonlusdopodinoi/</t>
  </si>
  <si>
    <t>Via Ugo Foscolo, 3 - Cava de' Tirreni (SA)</t>
  </si>
  <si>
    <t>Antonietta Pilotti</t>
  </si>
  <si>
    <t>casamiaonlusdopodinoi@gmail.com</t>
  </si>
  <si>
    <t>COM&amp;TE</t>
  </si>
  <si>
    <t>Via E. De Marino, 14 - 84013 Cava de' Tirreni (SA)</t>
  </si>
  <si>
    <t>Pasquale Petrillo</t>
  </si>
  <si>
    <t xml:space="preserve">pasqualepetrillo@alice.it </t>
  </si>
  <si>
    <t>ENNEA - CULTURA TERRITORIO SOCIETÀ</t>
  </si>
  <si>
    <t>Via Tenente Nastri, 113 - 84080 Fisciano (SA)</t>
  </si>
  <si>
    <t>Flaviana Criscuolo</t>
  </si>
  <si>
    <t xml:space="preserve">flavianacriscuolo@virgilio.it, associazionennea@gmail.com
</t>
  </si>
  <si>
    <t>ESSENIA UETP - UNIVERSITY AND ENTERPRISE TRAINING PARTNERSHIP</t>
  </si>
  <si>
    <t>Via S. Visco, 24/C - 84131 Salerno</t>
  </si>
  <si>
    <t>Fanco Solitro</t>
  </si>
  <si>
    <t xml:space="preserve">infoessenia@esseneiauetp.it </t>
  </si>
  <si>
    <t>FONDAZIONE GIUSEPPE FERRARO ONLUS</t>
  </si>
  <si>
    <t>www.fondazionegiuseppeferraro.org/</t>
  </si>
  <si>
    <t>Viale Europa,13 - Maddaloni (CE)</t>
  </si>
  <si>
    <t>Antonella Ventrone</t>
  </si>
  <si>
    <t>segreteria@fondazionegiuseppeferraro.org</t>
  </si>
  <si>
    <t>LEGAMBIENTE - CIRCOLO DI BATTIPAGLIA</t>
  </si>
  <si>
    <t>Via Olevano,154 - 84091 Battipaglia (SA)</t>
  </si>
  <si>
    <t>Mario Bove</t>
  </si>
  <si>
    <t>info@legambienteventoinfaccia.it, mariobove5@virgilio.it</t>
  </si>
  <si>
    <t>MAPPINA</t>
  </si>
  <si>
    <t>Parco Margherita, 28, Napoli</t>
  </si>
  <si>
    <t>Ilaria Vitellio</t>
  </si>
  <si>
    <t>ilaria.vitellio@gmail.com</t>
  </si>
  <si>
    <t>NATA LIBERA</t>
  </si>
  <si>
    <t>https://www.facebook.com/NATA-Libera-APS-2070857609812367/</t>
  </si>
  <si>
    <t>Via Sant'Andrea 4, Vico Equense (NA)</t>
  </si>
  <si>
    <t>Anna Staiano</t>
  </si>
  <si>
    <t>nataliberaaps@gmail.com</t>
  </si>
  <si>
    <t>NAPOLI OPEN INNOVATION</t>
  </si>
  <si>
    <t>Via Girolamo Santacroce, 5/A – 80129 Napoli</t>
  </si>
  <si>
    <t>Costantino Formica</t>
  </si>
  <si>
    <t>costantino.formica@gmail.com</t>
  </si>
  <si>
    <t>NOI @ EUROPE</t>
  </si>
  <si>
    <t>Corso Vittorio Emanuele 494/d, 80135 Napoli</t>
  </si>
  <si>
    <t>Pietro Sabatino</t>
  </si>
  <si>
    <t>noiateurope@gmail.com</t>
  </si>
  <si>
    <t>LIBERA SALERNO</t>
  </si>
  <si>
    <t>http://www.presidioliberasalerno.it/</t>
  </si>
  <si>
    <t>via Raffaele RIcci, 84129, Salerno</t>
  </si>
  <si>
    <t>Riccardo Christian Falcone</t>
  </si>
  <si>
    <t xml:space="preserve">riccardo.falcone@libera.it </t>
  </si>
  <si>
    <t>NWM NETWORK</t>
  </si>
  <si>
    <t>www.napoliwithme.com</t>
  </si>
  <si>
    <t>Via B.Cavallino, 31 - Napoli</t>
  </si>
  <si>
    <t>Domenico Di Frenna</t>
  </si>
  <si>
    <t>info@napoliwithme.com</t>
  </si>
  <si>
    <t>PATATRAC</t>
  </si>
  <si>
    <t>https://associazionepatatrac.wixsite.com/patatrac?fbclid=IwAR3W_WV7DTP442wqGopnAQqrZoNFk6ZNGxIh_9Ou3m1cdCiSwBgfbN59h0U</t>
  </si>
  <si>
    <t>via Alfonso I d’Aragona, 20 - 81031 Aversa (CE)</t>
  </si>
  <si>
    <t>Antonella Cotugno</t>
  </si>
  <si>
    <t>patatrac.associazione@gmail.com</t>
  </si>
  <si>
    <t>POMPEI 2033</t>
  </si>
  <si>
    <t>​Via Parroco Federico, 31 - 80045 Pompei (NA)</t>
  </si>
  <si>
    <t>Gianluca De Martino</t>
  </si>
  <si>
    <t xml:space="preserve">gianlucademartino82@gmail.com </t>
  </si>
  <si>
    <t>PRO LOCO MARCIANISE</t>
  </si>
  <si>
    <t>Piazza Umberto,1 - Marcianise (CE)</t>
  </si>
  <si>
    <t>Domenico Rosato</t>
  </si>
  <si>
    <t>rosatos@libero.it</t>
  </si>
  <si>
    <t>PRO LOCO POGGIOMARINO</t>
  </si>
  <si>
    <t>Via Roma 127 - Poggiomarino (NA)</t>
  </si>
  <si>
    <t>Renato Palmieri</t>
  </si>
  <si>
    <t>presidente@prolocopoggiomarino.it</t>
  </si>
  <si>
    <t>RIZE UP</t>
  </si>
  <si>
    <t>https://www.facebook.com/RiZe-Up-358588840839491/</t>
  </si>
  <si>
    <t>Via R. Napolitano, 136 - Avellino</t>
  </si>
  <si>
    <t>Vincenzo De Luca</t>
  </si>
  <si>
    <t>vinc.deluca@gmail.com</t>
  </si>
  <si>
    <t>SLOW FOOT CILENTO</t>
  </si>
  <si>
    <t>Corso Vittorio Emanuele, 37 - 
84076 Copersito di Torchiara (SA)</t>
  </si>
  <si>
    <t>Daniela Cennamo</t>
  </si>
  <si>
    <t xml:space="preserve">slowfood.cilento@gmail.com </t>
  </si>
  <si>
    <t>STATUS - Sele Tanagro Associazione Territoriale d'Utilità Sociale</t>
  </si>
  <si>
    <t>https://statusaps.wordpress.com/</t>
  </si>
  <si>
    <t>Via 16 Settembre - Buccino (SA)</t>
  </si>
  <si>
    <t>Annibale Di Leo</t>
  </si>
  <si>
    <t>statusgiovani@gmail.com</t>
  </si>
  <si>
    <t>WWF SANNIO</t>
  </si>
  <si>
    <t>http://wwfsannio.wordpress.com</t>
  </si>
  <si>
    <t>Via Ciletti n. 32 - Benevento</t>
  </si>
  <si>
    <t>Camillo Campolongo</t>
  </si>
  <si>
    <t>sannio@wwf.it</t>
  </si>
  <si>
    <t>EMILIA-ROMAGNA</t>
  </si>
  <si>
    <t>ADA - ASSOCIAZIONE DONNE AMBIENTALISTE</t>
  </si>
  <si>
    <t>http://associazionedonneambientaliste.eu/</t>
  </si>
  <si>
    <t xml:space="preserve">Piazza Athos Maestri, 1 - 43123 Parma </t>
  </si>
  <si>
    <t>Laura Dello Sbarba</t>
  </si>
  <si>
    <t xml:space="preserve">m.terribilini@virgilio.it </t>
  </si>
  <si>
    <t>ASS. CULTURALE CAPUT GAURI</t>
  </si>
  <si>
    <t>http://www.comune.codigoro.fe.it/codigoro/common/AmvSezione.do?MVSZ=50&amp;MVPD=0</t>
  </si>
  <si>
    <t>Piazza Matteotti, 55 - 44021 Codigoro (FE)</t>
  </si>
  <si>
    <t>Cesare Bornazzini</t>
  </si>
  <si>
    <t>caputgauri@libero.it</t>
  </si>
  <si>
    <t>ASP LANGHIRANO</t>
  </si>
  <si>
    <t>Via Don L. Orsi, 1 - 43013 Langhirano (PR)</t>
  </si>
  <si>
    <t>Maria Chiara Ghirardi</t>
  </si>
  <si>
    <t>ghirardi@aspsocialesudest.it</t>
  </si>
  <si>
    <t>BOLOGNA CHANNEL</t>
  </si>
  <si>
    <t>Via Sardegna, 16 - Bologna</t>
  </si>
  <si>
    <t>Letizia Atti</t>
  </si>
  <si>
    <t>letizia.atti@gmail.com</t>
  </si>
  <si>
    <t>ON/OFF</t>
  </si>
  <si>
    <t>Strada Naviglio Alto 4/1 - 43122 Parma</t>
  </si>
  <si>
    <t>leonardo barbarini</t>
  </si>
  <si>
    <t>l.barbarini@grupposcuola.it</t>
  </si>
  <si>
    <t>ANAB - ASSOCIAZIONE NAZIONALE ARCHITETTURA BIOECOLOGICA</t>
  </si>
  <si>
    <t>Via Cipro, 30 - 25124 Brescia</t>
  </si>
  <si>
    <t>Paola Rava</t>
  </si>
  <si>
    <t>formazione@anab.it, architettorava@yahoo.it</t>
  </si>
  <si>
    <t>FRIULI-VENEZIA GIULIA</t>
  </si>
  <si>
    <t>CONOSCENZA E PROTEZIONE AMBIENTE NATURALE DEL FRIULI</t>
  </si>
  <si>
    <t>Villa Valentinis, Collalto - 33017 Tarcento (UD)</t>
  </si>
  <si>
    <t>Alberto Candolini</t>
  </si>
  <si>
    <t xml:space="preserve">albertocandolini@alice.it </t>
  </si>
  <si>
    <t>AICCRE</t>
  </si>
  <si>
    <t>ww.aiccre.fvg.it/</t>
  </si>
  <si>
    <t>Piazza Venti Settembre 1870, 2, 33100 Udine UD</t>
  </si>
  <si>
    <t>Chiara Macuz</t>
  </si>
  <si>
    <t>segreteria@aiccre.fvg.it</t>
  </si>
  <si>
    <t>LACUS TIMAVI</t>
  </si>
  <si>
    <t>Via della Dogana Veneta, 5 – 34074 Monfalcone (GO)</t>
  </si>
  <si>
    <t>Andrea Fasolo</t>
  </si>
  <si>
    <t xml:space="preserve">info@lacustimavi.it </t>
  </si>
  <si>
    <t>LAZIO</t>
  </si>
  <si>
    <t>AIM AGENZIA INTERCULTURA E MOBILITÀ</t>
  </si>
  <si>
    <t>Via dei Piceni, 1 - 00185 Roma</t>
  </si>
  <si>
    <t>Barbara Marchini</t>
  </si>
  <si>
    <t>info@associazioneaim.it, formazioneaim@gmail.com</t>
  </si>
  <si>
    <t>APS RISING - PARI IN GENERE</t>
  </si>
  <si>
    <t>www.associazionerising.org</t>
  </si>
  <si>
    <t>via Rodolfo Lanciani 67, - 00162 Roma</t>
  </si>
  <si>
    <t>Zdenka Rocco</t>
  </si>
  <si>
    <t>info@associazionerising.org; associazione.rising@gmail.com</t>
  </si>
  <si>
    <t>ASS. ASTROFILI SABINI</t>
  </si>
  <si>
    <t>http://web.tiscali.it/asarieti/</t>
  </si>
  <si>
    <t>Via del Vivaio 5A - Limiti Di Greccio (RI)</t>
  </si>
  <si>
    <t>Stefano Tocchio</t>
  </si>
  <si>
    <t>stefano.tocchio@gmail.com</t>
  </si>
  <si>
    <t>ASS. CULTURALE SIRIO</t>
  </si>
  <si>
    <t>Via Vallerizza, 43 - Ceccano (FR)</t>
  </si>
  <si>
    <t>Damiano Pizzuti</t>
  </si>
  <si>
    <t>acsirio@liceoceccano.com</t>
  </si>
  <si>
    <t>CITTADINANZATTIVA ONLUS</t>
  </si>
  <si>
    <t>Via Cereate, 6 - 00183 Roma</t>
  </si>
  <si>
    <t>Monia Mancini</t>
  </si>
  <si>
    <t xml:space="preserve">mail@cittadinanzattiva.it, m.mancini@cittadinanzattiva.it 
</t>
  </si>
  <si>
    <t>EARTH DAY ITALIA ONLUS</t>
  </si>
  <si>
    <t>Via dei Guastatori, 20 - 00143 Roma</t>
  </si>
  <si>
    <t>Roberta Cafarotti</t>
  </si>
  <si>
    <t>amministrazione@earthdayitalia.org, edionlus@pec.it, r.cafarotti@earthdayitalia.org</t>
  </si>
  <si>
    <t>Vicolo Macari, 1 - Cori (LT)</t>
  </si>
  <si>
    <t>a.milanini@icloud.com; info@futurodigitale.org</t>
  </si>
  <si>
    <t>LEGAMBIENTE FROSINONE</t>
  </si>
  <si>
    <t>Via del Cipresso, 16 - 03100 Frosinone</t>
  </si>
  <si>
    <t>Francesco Raffa</t>
  </si>
  <si>
    <t>cescoraffa@libero.it</t>
  </si>
  <si>
    <t>LEGAMBIENTE LAZIO</t>
  </si>
  <si>
    <t>https://www.legambientelazio.it/</t>
  </si>
  <si>
    <t>Via Firenze, 43, 00184 Roma RM</t>
  </si>
  <si>
    <t>Maria Boiano</t>
  </si>
  <si>
    <t>m.boiano@legambientelazio.it</t>
  </si>
  <si>
    <t>LIBERA - Associazioni, nomi e numeri contro le mafie</t>
  </si>
  <si>
    <t>www.libera.it/</t>
  </si>
  <si>
    <t>Via IV Novembre, 98  - Roma</t>
  </si>
  <si>
    <t>Giuseppe Parente; Davide Pati</t>
  </si>
  <si>
    <t>scuola@libera.it</t>
  </si>
  <si>
    <t>CONFISCATI BENE 2.0</t>
  </si>
  <si>
    <t>https://www.confiscatibene.it/</t>
  </si>
  <si>
    <t>Andrea Nelson Mauro; Andrea Borruso; Ilaria Vitiello; Tatiana Giannone</t>
  </si>
  <si>
    <t>info@confiscatibene.it</t>
  </si>
  <si>
    <t>MILLEPIANI</t>
  </si>
  <si>
    <t>Via Nicolò Odero, 13 - 00154 Roma</t>
  </si>
  <si>
    <t>Enrico Parisio</t>
  </si>
  <si>
    <t>grafica@sectio.it</t>
  </si>
  <si>
    <t>PRO.M.ET.EU.S.</t>
  </si>
  <si>
    <t>https://europa.eu/youth/volunteering/organisation/936629479_en</t>
  </si>
  <si>
    <t>Via degli Etruschi, 14 - 01100 Viterbo</t>
  </si>
  <si>
    <t>Federica Mancini</t>
  </si>
  <si>
    <t>fede260685@gmail.com</t>
  </si>
  <si>
    <t>RENA</t>
  </si>
  <si>
    <t>Via Potenziani,10 – Rieti</t>
  </si>
  <si>
    <t>Simona Colucci</t>
  </si>
  <si>
    <t>s.colucci@progetto-rena.it</t>
  </si>
  <si>
    <t>URBAN EXPERIENCE</t>
  </si>
  <si>
    <t>https://www.urbanexperience.it/</t>
  </si>
  <si>
    <t>Via Taranto 95 - Roma</t>
  </si>
  <si>
    <t>Carlo Infante</t>
  </si>
  <si>
    <t>carlo@urbanexperience.it, info@urbanexperience.it</t>
  </si>
  <si>
    <t>STATI GENERALI DELL'INNOVAZIONE</t>
  </si>
  <si>
    <t>Via Alberico II, 33 - 00193 Roma</t>
  </si>
  <si>
    <t>Tiziana Medici</t>
  </si>
  <si>
    <t>tizianamedici74@gmail.com</t>
  </si>
  <si>
    <t>LIGURIA</t>
  </si>
  <si>
    <t>OPENGENOVA</t>
  </si>
  <si>
    <t>Piazza Matteotti n. 5 c/o Mentelocale.it 16123, Genova</t>
  </si>
  <si>
    <t>Enrico Alletto</t>
  </si>
  <si>
    <t>enrico.alletto@opengenova.org</t>
  </si>
  <si>
    <t>LOMBARDIA</t>
  </si>
  <si>
    <t>AISU - ASSOCIAZIONE INTERCULTURALE PER LO SVILUPPO UMANO</t>
  </si>
  <si>
    <t>Piazza Libertà, 22 - 21016 Luino (VA)</t>
  </si>
  <si>
    <t>Patrizia Martino, Anna Giannello</t>
  </si>
  <si>
    <t>patriziamartino1@gmail.com, lotti.antonio@alice.it, info@aisuversoitaca.it, aisuversoitaca@yahoo.it</t>
  </si>
  <si>
    <t>Adriana De Gregorio</t>
  </si>
  <si>
    <t>info@anab.it</t>
  </si>
  <si>
    <t>CENTRO SERVIZI PER IL VOLONTARIATO DELL'INSUBRIA</t>
  </si>
  <si>
    <t>http://www.csvlombardia.it/como/</t>
  </si>
  <si>
    <t>Via Col di Lana 5, Como</t>
  </si>
  <si>
    <t>Mauro Oricchio</t>
  </si>
  <si>
    <t>info@csv.como.it</t>
  </si>
  <si>
    <t>CONFEDERAZIONE CITTADINANZA CONSAPEVOLE</t>
  </si>
  <si>
    <t>http://ccc-milano.blogspot.com/</t>
  </si>
  <si>
    <t>Luca Vinti</t>
  </si>
  <si>
    <t xml:space="preserve">confccmi@gmail.com, info@ccc-milano.it
</t>
  </si>
  <si>
    <t xml:space="preserve">CSV M&amp;B - Centro servizio per il volontariato di Monza e Brianza </t>
  </si>
  <si>
    <t>http://www.csvmb.org/</t>
  </si>
  <si>
    <t>Via Correggio Allegri, 59 - Monza</t>
  </si>
  <si>
    <t>Filippo Viganò</t>
  </si>
  <si>
    <t>presidente@csvmb.org</t>
  </si>
  <si>
    <t>LA FRECCIA</t>
  </si>
  <si>
    <t>Corso San Gottardo, 5 - 20136 Milano</t>
  </si>
  <si>
    <t>Jacopo Lanza</t>
  </si>
  <si>
    <t xml:space="preserve">jacopolanza@latobmilano.it </t>
  </si>
  <si>
    <t>LEGAMBIENTE CIRCOLO "IL GALLO" DI PARABIAGO</t>
  </si>
  <si>
    <t>https://www.legambiente.it/legambiente-il-gallo-parabiago-mi</t>
  </si>
  <si>
    <t>Via Alessandro Volta, 3 - Parabiago (MI)</t>
  </si>
  <si>
    <t>Germano Marinello</t>
  </si>
  <si>
    <t>parabiago@legambiente.org</t>
  </si>
  <si>
    <t>MARSE</t>
  </si>
  <si>
    <t>Via Picasso 7/11 - Cinisello Balsamo (MI)</t>
  </si>
  <si>
    <t>Veronica Salerio</t>
  </si>
  <si>
    <t>veronica@marse.it</t>
  </si>
  <si>
    <t>MARCHE</t>
  </si>
  <si>
    <t>www.cittadinanzattiva.it</t>
  </si>
  <si>
    <t>via Marconi, 227 - 60125 Ancona</t>
  </si>
  <si>
    <t>Monia Mancini, Giambattista Torresan</t>
  </si>
  <si>
    <t>m.mancini@cittadinanzattiva.it - torgian.1957@gmail.com</t>
  </si>
  <si>
    <t>MOLISE</t>
  </si>
  <si>
    <t>LEGAMBIENTE MOLISE</t>
  </si>
  <si>
    <t>Piazza Venezia (Fontana Nuova ) - 86010 Campobasso</t>
  </si>
  <si>
    <t>Giovanni Faioli</t>
  </si>
  <si>
    <t>legambientemolise@yahoo.it, legambientecircolocb@yahoo.it</t>
  </si>
  <si>
    <t>CENTRO STUDI STORICI "MONS. VITTORIO FUSCO"</t>
  </si>
  <si>
    <t>https://www.facebook.com/pages/Centro-Studi-Storici-e-Sociali-VFusco/115391685165565</t>
  </si>
  <si>
    <t>Via De Gasperi 27, Campobasso</t>
  </si>
  <si>
    <t>Roberto Colella</t>
  </si>
  <si>
    <t>roberto_colella2003@yahoo.it</t>
  </si>
  <si>
    <t>PIEMONTE</t>
  </si>
  <si>
    <t>CREATTIVAAPS</t>
  </si>
  <si>
    <t>Via Ilarione Petitti, 33 - Torino</t>
  </si>
  <si>
    <t>Manuela Paradisi</t>
  </si>
  <si>
    <t>creattiva.associazione@gmail.com, paradisi.manuela@libero.it</t>
  </si>
  <si>
    <t>EQUAMENTE - ASSOCIAZIONE CULTURALE E DI SOLIDARIETÀ</t>
  </si>
  <si>
    <t>Via Barbaroux, 30 - 10122 Torino</t>
  </si>
  <si>
    <t>Enrico Da Vià, Alba Aceto</t>
  </si>
  <si>
    <t>mente@arpnet.it, alba.aceto83@gmail.com</t>
  </si>
  <si>
    <t>GRUPPO ABELE ONLUS</t>
  </si>
  <si>
    <t>Corso Trapani, 95 - 10141 Torino</t>
  </si>
  <si>
    <t>Leonardo Ferrante</t>
  </si>
  <si>
    <t>lferrante@gruppoabele.org</t>
  </si>
  <si>
    <t>APICE</t>
  </si>
  <si>
    <t>https://www.apiceuropa.com/</t>
  </si>
  <si>
    <t>Corso IV Novembre n.6 - 12100 CUNEO</t>
  </si>
  <si>
    <t>Luca Giordana</t>
  </si>
  <si>
    <t>luca.giordana@apiceuropa.com</t>
  </si>
  <si>
    <t>WELAND</t>
  </si>
  <si>
    <t>Via Nicola Gabbiani, 11 - 14100 Asti</t>
  </si>
  <si>
    <t>Stefano Leucci</t>
  </si>
  <si>
    <t xml:space="preserve">stefano.leucci@we-land.com </t>
  </si>
  <si>
    <t>PUGLIA</t>
  </si>
  <si>
    <t>ALTERNATIVA ARTE</t>
  </si>
  <si>
    <t>Via S. Tugini, 66 - 71121 Foggia</t>
  </si>
  <si>
    <t>Arturo Claudio Girardi</t>
  </si>
  <si>
    <t xml:space="preserve">girart@gmail.com </t>
  </si>
  <si>
    <t>APS AKUBARI</t>
  </si>
  <si>
    <t>Via Giovanni XXIII 19/D - Gioia del Colle (BA)</t>
  </si>
  <si>
    <t>Antonella Ciociola</t>
  </si>
  <si>
    <t>akubari1.0@gmail.com, anto.ciociola@gmail.com</t>
  </si>
  <si>
    <t>ARCI MAGLIE BIBLIOTECA SARAJEVO</t>
  </si>
  <si>
    <t>http://www.bibliotecadisarajevo.csvsalento.it/</t>
  </si>
  <si>
    <t>Via Dante Alighieri 106, Maglie (LE)</t>
  </si>
  <si>
    <t>Giancarlo Costa Cesari</t>
  </si>
  <si>
    <t>ASS. CULTURALE ONDOCKS</t>
  </si>
  <si>
    <t>ondocks.tumblr.com</t>
  </si>
  <si>
    <t>via Putignani, 53 - Bari</t>
  </si>
  <si>
    <t>Andrea Sgobba</t>
  </si>
  <si>
    <t>weareondocks@gmail.com</t>
  </si>
  <si>
    <t>BARLETTA SI FA IN QUATTRO</t>
  </si>
  <si>
    <t>Via Cialdini, 80 - 76121 Barletta</t>
  </si>
  <si>
    <t>Vincenzo Laluce</t>
  </si>
  <si>
    <t>barlettasifainquattro@gmail.com, laluce.vincenzo@gmail.com</t>
  </si>
  <si>
    <t>CASA DELLE AGRICOLTURE "TULLIA E GINO"</t>
  </si>
  <si>
    <t>www.casadelleagriculture.it</t>
  </si>
  <si>
    <t>Via Alessandro Volta, 13 - Castiglione d'Otranto (LE)</t>
  </si>
  <si>
    <t>Donato Nuzzo</t>
  </si>
  <si>
    <t>donato.nuzzo4@gmail.com</t>
  </si>
  <si>
    <t>CENTRO DI CULTURA GIUSEPPE LAZZATI</t>
  </si>
  <si>
    <t>www.cdclazzati.it</t>
  </si>
  <si>
    <t>Via Duomo, 107 - Taranto</t>
  </si>
  <si>
    <t>Domenico Amalfitano</t>
  </si>
  <si>
    <t>mariasilvestrini@yahoo.it</t>
  </si>
  <si>
    <t>COLLETTIVO ZEBU'</t>
  </si>
  <si>
    <t>Piazza Peppino Impastato - 70038 Terlizzi (BA)</t>
  </si>
  <si>
    <t>Nicolò Vallarelli</t>
  </si>
  <si>
    <t>nikvalla@gmail.com; collettivozebu@gmail.com</t>
  </si>
  <si>
    <t>DEJÀ-VU</t>
  </si>
  <si>
    <t>https://www.facebook.com/pages/category/Community/Associazione-Culturale-D%C3%A9j%C3%A0vu-686163978148012/</t>
  </si>
  <si>
    <t>Via G. Di Vittorio, snc - 74014 Laterza (TA)</t>
  </si>
  <si>
    <t>Giampiero De Meo</t>
  </si>
  <si>
    <t>demeogio@gmail.com</t>
  </si>
  <si>
    <t>GRUPPO SPELEO STATTE</t>
  </si>
  <si>
    <t>https://www.facebook.com/ceastatte/</t>
  </si>
  <si>
    <t>Corso Vittorio Emanuele, 263 - 74010 Statte (TA)</t>
  </si>
  <si>
    <t>Giacinto Cosimo Gentile</t>
  </si>
  <si>
    <t xml:space="preserve">gruppospeleostatte@gmail.com </t>
  </si>
  <si>
    <t>ITACA</t>
  </si>
  <si>
    <t>via Torino, 30 - Conversano (BA)</t>
  </si>
  <si>
    <t>Pasqua Demarco</t>
  </si>
  <si>
    <t>segreteria@itacacoop.org</t>
  </si>
  <si>
    <t>KREATTIVA</t>
  </si>
  <si>
    <t>Via Dalmazia 99/a -70122 Bari</t>
  </si>
  <si>
    <t>Lucia Abbinante</t>
  </si>
  <si>
    <t>lucia.abbinante@gmail.com</t>
  </si>
  <si>
    <t>LEGAMBIENTE FESTAMBIENTE SUD</t>
  </si>
  <si>
    <t>Piazza San Francesco, 1 - Monte Sant'Angelo (FG)</t>
  </si>
  <si>
    <t>Franco Salcuni</t>
  </si>
  <si>
    <t>f.salcuni@legambiente.it</t>
  </si>
  <si>
    <t>LIBERA - COORDINAMENTO PUGLIA</t>
  </si>
  <si>
    <t>https://www.facebook.com/libera.puglia?fref=ts</t>
  </si>
  <si>
    <t>Piazza S. Pietro, 22 (1° piano) - 70122 Bari</t>
  </si>
  <si>
    <t>Mario d'Abbicco</t>
  </si>
  <si>
    <t xml:space="preserve">puglia@libera.it; segreteria.puglia@libera.it </t>
  </si>
  <si>
    <t>LIBER-Azione</t>
  </si>
  <si>
    <t>Via Casine, 21 -73031 Alessano (LE)</t>
  </si>
  <si>
    <t>Stefano Torsello</t>
  </si>
  <si>
    <t>info@liber-azione.org</t>
  </si>
  <si>
    <t>MURGIA ENJOY</t>
  </si>
  <si>
    <t>Via A. De Gasperi, 38 - 70020 Cassano delle Murge (BA)</t>
  </si>
  <si>
    <t>Leonardo Losito</t>
  </si>
  <si>
    <t>murgiaenjoy@libero.it</t>
  </si>
  <si>
    <t>NASCIRA</t>
  </si>
  <si>
    <t>Via Parri snc - 74023 Grottaglie (TA)</t>
  </si>
  <si>
    <t>Ciro Annicchiarico</t>
  </si>
  <si>
    <t xml:space="preserve">annicchiarico.ciro@yahoo.it </t>
  </si>
  <si>
    <t>OBIETTIVO GARGANO</t>
  </si>
  <si>
    <t>Via Verdi, 18 - Monte Sant'Angelo (FG)</t>
  </si>
  <si>
    <t>Valentina Sciripoli</t>
  </si>
  <si>
    <t>valentina.scirpoli@gmail.com</t>
  </si>
  <si>
    <t>Strada 7, 2 - 71037 Monte Sant’Angelo (FG)</t>
  </si>
  <si>
    <t xml:space="preserve">Valentina Scirpoli </t>
  </si>
  <si>
    <t xml:space="preserve">valentina.scirpoli@gmail.com </t>
  </si>
  <si>
    <t>PRO LOCO GROTTAGLIE</t>
  </si>
  <si>
    <t>www.prolocogrottaglie.org</t>
  </si>
  <si>
    <t>Via Vittorio Emanuele II snc- Grottaglie (TA)</t>
  </si>
  <si>
    <t>Francesca Cosima Frisa</t>
  </si>
  <si>
    <t>info@prolocogrottaglie.org</t>
  </si>
  <si>
    <t>TRANI NOSTRA</t>
  </si>
  <si>
    <t>Corso Matteo Renato Imbriani - 76125 Trani (BT)</t>
  </si>
  <si>
    <t>Giulio Gramegna</t>
  </si>
  <si>
    <t xml:space="preserve">ac.traninostra@gmail.com </t>
  </si>
  <si>
    <t>VULCANICAMENTE</t>
  </si>
  <si>
    <t>Via Martini 9, 73016 - San Cesario di Lecce (LE)</t>
  </si>
  <si>
    <t>Sara Marzo</t>
  </si>
  <si>
    <t>vulcanicamente.info@gmail.com</t>
  </si>
  <si>
    <t>WORK IN PROGRESS 4EU</t>
  </si>
  <si>
    <t>Via Giovanni XXIII, 73044 Galatone (LE)</t>
  </si>
  <si>
    <t>Sara Petito, Lara Mastrogiovanni</t>
  </si>
  <si>
    <t>lara.mastrogiovanni@wip4.eu</t>
  </si>
  <si>
    <t>SARDEGNA</t>
  </si>
  <si>
    <t>CICLOFUCINA</t>
  </si>
  <si>
    <t>https://www.facebook.com/pg/ciclofficina.cagliari/about/?ref=page_internal</t>
  </si>
  <si>
    <t>Quartu Sant'Elena - Cagliari</t>
  </si>
  <si>
    <t>Giambattista Aledda</t>
  </si>
  <si>
    <t>ciclofucina@gmail.com, gb.aledda@gmail.com</t>
  </si>
  <si>
    <t>PROPOSITIVO</t>
  </si>
  <si>
    <t>Via Sicilia 15 - Macomer (NU)</t>
  </si>
  <si>
    <t>Luca Pirisi, Gian Luca Atzori</t>
  </si>
  <si>
    <t xml:space="preserve">pirisiluca@gmail.com </t>
  </si>
  <si>
    <t>SARDEGNA 2050 (Cagliari)</t>
  </si>
  <si>
    <t>Viale A. Diaz, 86 - 09125 Cagliari</t>
  </si>
  <si>
    <t>Raffaella Sanna, Davide Spanu, Marco Porcu</t>
  </si>
  <si>
    <t>reflex747@gmail.com;  sardegna2050@gmail.com; davide.spano@gmail.com,  marcoporcu82@gmail.com</t>
  </si>
  <si>
    <t>SARDEGNA 2050 (Olbia)</t>
  </si>
  <si>
    <t>http://www.sardegna2050.it/</t>
  </si>
  <si>
    <t>Via Massa Carrara 16 - 07026 Olbia</t>
  </si>
  <si>
    <t>Lucio Murru, Alessandro Lutzu</t>
  </si>
  <si>
    <t>lucio.inf@gmail.com; info@sardegna2050.it</t>
  </si>
  <si>
    <t>SARDINIA OPEN DATA</t>
  </si>
  <si>
    <t>Via Roma, 90 - 09040 Soleminis (CA)</t>
  </si>
  <si>
    <t>Daniela Casula</t>
  </si>
  <si>
    <t>danielacasul@gmail.com</t>
  </si>
  <si>
    <t>TRANSPARENCY INTERNATIONAL (PROGETTO INTEGRITY PACTS)</t>
  </si>
  <si>
    <t>Via Zamagna, 19 – 20148 Milano</t>
  </si>
  <si>
    <t>Elisa Chiesa</t>
  </si>
  <si>
    <t>echiesa@transparency.it</t>
  </si>
  <si>
    <t>SICILIA</t>
  </si>
  <si>
    <t>AGORÀ</t>
  </si>
  <si>
    <t>Via Trazzera Marina, 97 - 98071 Capo d'Orlando (ME)</t>
  </si>
  <si>
    <t>Fulvio Mavilia</t>
  </si>
  <si>
    <t>ass_agora@libero.it, ass_agora@legalmail.it, fulviomavilia@hotmail.it</t>
  </si>
  <si>
    <t>ANTEPRIMA</t>
  </si>
  <si>
    <t>Via Piersanti Mattarella, 2 - 90038 Prizzi (PA)</t>
  </si>
  <si>
    <t>Luciano Accomando</t>
  </si>
  <si>
    <t>accluc@yahoo.it, associazioneanteprima@pec.it</t>
  </si>
  <si>
    <t>APP A.S.D. CANNISTRA'</t>
  </si>
  <si>
    <t>www.cannistra.eu</t>
  </si>
  <si>
    <t>Via Adelaide, 90 - 98051 Barcellona Pozzo di Gotto (ME)</t>
  </si>
  <si>
    <t>Tonino Privitera</t>
  </si>
  <si>
    <t>info@cannistra.eu</t>
  </si>
  <si>
    <t>ARCI COMITATO TERRITORIALE CATANIA</t>
  </si>
  <si>
    <t>arcicatania.org/</t>
  </si>
  <si>
    <t>Piazza Carlo Alberto, 47 - 95129 Catania</t>
  </si>
  <si>
    <t>Ana Duque</t>
  </si>
  <si>
    <t>catania@arci.it</t>
  </si>
  <si>
    <t>BEPPE MONTANA LIBERA TERRA</t>
  </si>
  <si>
    <t>www.coopbeppemontana.org</t>
  </si>
  <si>
    <t>Piazza Duomo, 6 - Lentini (SR)</t>
  </si>
  <si>
    <t>Alfio Curcio</t>
  </si>
  <si>
    <t>info@coopbeppemontana.org</t>
  </si>
  <si>
    <t>BRANCACCIO E MUSICA</t>
  </si>
  <si>
    <t>https://www.facebook.com/pg/Associazione-Culturale-Brancaccio-e-Musica-1488413088097658/about/?ref=page_internal</t>
  </si>
  <si>
    <t>Via Giafar, 187 - 90124 Palermo</t>
  </si>
  <si>
    <t>Ferrara Giovanna Pia</t>
  </si>
  <si>
    <t>brancaccioemusica@gmail.com, petiteprincesse88@hotmail.it</t>
  </si>
  <si>
    <t>CARA BELTA'</t>
  </si>
  <si>
    <t>https://www.facebook.com/pg/CaraBeltaSicilia/about/?ref=page_internal</t>
  </si>
  <si>
    <t>CENTROSTUDIAURORAONLUS</t>
  </si>
  <si>
    <t>Via San Marco, 105 - 90017 Santa Flavia (PA)</t>
  </si>
  <si>
    <t>Domenico Gagliano</t>
  </si>
  <si>
    <t>csaurora@csaurora.it, centrostudiaurora@pec.it</t>
  </si>
  <si>
    <t>CLAC</t>
  </si>
  <si>
    <t>Via Re Federico 23 - 90138 Palermo</t>
  </si>
  <si>
    <t>Cristina Alga</t>
  </si>
  <si>
    <t xml:space="preserve">info@clac-lab.org, cristina.alga@gmail.com  </t>
  </si>
  <si>
    <t>COLLEGIO DEI ROSSI</t>
  </si>
  <si>
    <t>Via R. Caravaglios, 27- Castelvetrano (TP)</t>
  </si>
  <si>
    <t>Nicola Ingurgio Cascio</t>
  </si>
  <si>
    <t>info@collegiodeirossi.it, efebocardio@tiscali.it, ingcascio@gmail.com</t>
  </si>
  <si>
    <t>CULTURALMENTE</t>
  </si>
  <si>
    <t>Via Firrio, 15 - 93100 Caltanissetta</t>
  </si>
  <si>
    <t>Fabrizio Dellutri, Emanuela Arena</t>
  </si>
  <si>
    <t>presidenteculturalmente@gmail.com, arena.emanuela@hotmail.it,  segreteriaculturalmente@gmail.com</t>
  </si>
  <si>
    <t>FONDAZIONE CITTA' DEL FANCIULLO</t>
  </si>
  <si>
    <t>http://cittadelfanciullo.it</t>
  </si>
  <si>
    <t>Via delle Terme n.80, Acireale (CT)</t>
  </si>
  <si>
    <t>Antonino Raspanti</t>
  </si>
  <si>
    <t>info@cittadelfanciullo.it </t>
  </si>
  <si>
    <t>LIDA CALTANISSETTA</t>
  </si>
  <si>
    <t>Viale Amedeo, 24/A - 93100 Caltanissetta</t>
  </si>
  <si>
    <t>Salvatore Colonna</t>
  </si>
  <si>
    <t xml:space="preserve">lidacaltanissetta@fastwebnet.it
</t>
  </si>
  <si>
    <t>MDT - MOVIMENTO PER LA DIFESA DEI TERRITORI</t>
  </si>
  <si>
    <t>https://www.facebook.com/groups/403455306422863/?fref=ts</t>
  </si>
  <si>
    <t>Vicolo I Trappeto S. Agata n.19 - 94014 Nicosia (EN)</t>
  </si>
  <si>
    <t>Fabio Bruno</t>
  </si>
  <si>
    <t xml:space="preserve">fabio.t.bruno@gmail.com </t>
  </si>
  <si>
    <t>MOBILITA PALERMO</t>
  </si>
  <si>
    <t>Via Francesco Maurolico 53, 90127 - Palermo</t>
  </si>
  <si>
    <t>Giulio Di Chiara</t>
  </si>
  <si>
    <t>giuliodichiara@gmail.com</t>
  </si>
  <si>
    <t>OFFICINE CULTURALI</t>
  </si>
  <si>
    <t>Piazza Dante, 32 – 95124 Catania</t>
  </si>
  <si>
    <t>Francesco Mannino</t>
  </si>
  <si>
    <t xml:space="preserve">direzione@officineculturali.net </t>
  </si>
  <si>
    <t>PALESTRA PER LA MENTE</t>
  </si>
  <si>
    <t>http://www.palestraperlamente.org/</t>
  </si>
  <si>
    <t>Via Giannotta, 123 - 95128 Catania</t>
  </si>
  <si>
    <t>Alessio Vasta, Carlo Puglisi, Francesca Fragapane, Luana Laguzza</t>
  </si>
  <si>
    <t>info@palestraperlamente.org, carlo.puglisi@palestraperlamente.org, alessio.vasta@palestraperlamente.org, francesca.fragapane@palestraperlamente.org, luana.laguzza@palestraperlamente.org</t>
  </si>
  <si>
    <t>PARLIAMENT WATCH ITALIA</t>
  </si>
  <si>
    <t>www.parliamentwatch.it</t>
  </si>
  <si>
    <t>Via Fata Morgana, 4 - Messina</t>
  </si>
  <si>
    <t>Alessio Caspanello</t>
  </si>
  <si>
    <t xml:space="preserve">francescosaija@gmail.com, gdavella@gmail.com </t>
  </si>
  <si>
    <t>PRESIDIO PARTECIPATIVO DEL PATTO DI FIUME SIMETO</t>
  </si>
  <si>
    <t>http://www.valledelsimeto.it/presidio-partecipativo-del-simeto/</t>
  </si>
  <si>
    <t>Via Giovanni Verga, 91- 95047 Paternò (CT)</t>
  </si>
  <si>
    <t>Silvana Ranza</t>
  </si>
  <si>
    <t xml:space="preserve">silvanaranza@alice.it; presidiosimeto@gmail.com </t>
  </si>
  <si>
    <t>PUSH</t>
  </si>
  <si>
    <t>Piazza Sant’Anna, 3 ­ 90133 Palermo</t>
  </si>
  <si>
    <t>Domenico Schillaci</t>
  </si>
  <si>
    <t>d.schillaci@wepush.org</t>
  </si>
  <si>
    <t>SIKELION</t>
  </si>
  <si>
    <t>Via Genova, 19 - 97014 Ispica (RG)</t>
  </si>
  <si>
    <t>Natalia Carpanzano</t>
  </si>
  <si>
    <t>sikelion.legambiente@gmail.com</t>
  </si>
  <si>
    <t>SUPERABILI ONLUS</t>
  </si>
  <si>
    <t>www.superabiliavola.org</t>
  </si>
  <si>
    <t>Via Emanuele Filiberto, 58 - Avola (SR)</t>
  </si>
  <si>
    <t>Giuseppe Cataudella</t>
  </si>
  <si>
    <t>info@superabiliavola.org</t>
  </si>
  <si>
    <t>STUDIARE DIGITALE</t>
  </si>
  <si>
    <t>https://www.facebook.com/studiaredigitale/</t>
  </si>
  <si>
    <t>Via Verona, 28 - 95128 Catania</t>
  </si>
  <si>
    <t>Saverio Rizza, Chiara Crisci</t>
  </si>
  <si>
    <t>saverio.rizza@studiaredigitale.it, chiara.crisci@studiaredigitale.it</t>
  </si>
  <si>
    <t>TOSCANA</t>
  </si>
  <si>
    <t>DONNE INSIEME VAL D'ELSA</t>
  </si>
  <si>
    <t>donneinsiemevaldelsa.blogspot.it</t>
  </si>
  <si>
    <t>Piazza Unità  dei Popoli - Colle di Val d'Elsa (SI)</t>
  </si>
  <si>
    <t>Patrizia Cencetti</t>
  </si>
  <si>
    <t>donneinsiemevaldelsa@gmail.com</t>
  </si>
  <si>
    <t>PIEDI IN CAMMINO</t>
  </si>
  <si>
    <t>Michele Colombini</t>
  </si>
  <si>
    <t>PROGETTO ACCOGLIENZA</t>
  </si>
  <si>
    <t>Via San Martino, 13 - 50032 Borgo San Lorenzo (FI)</t>
  </si>
  <si>
    <t>Andreini Luigi</t>
  </si>
  <si>
    <t>presidente@progettoaccoglienza.org</t>
  </si>
  <si>
    <t>UMBRIA</t>
  </si>
  <si>
    <t>ARCI - COMITATO PROVINCIALE DI TERNI</t>
  </si>
  <si>
    <t>Via B. Brin, 113 - Terni</t>
  </si>
  <si>
    <t>Francesca Camuffo</t>
  </si>
  <si>
    <t>terni@arci.it</t>
  </si>
  <si>
    <t>PANTA REI - CENTRO DI EDUCAZIONE AMBIENTALE</t>
  </si>
  <si>
    <t>http://www.pantarei-cea.it</t>
  </si>
  <si>
    <t>Via Passignano Campagna, 19A - 06065 Passignano sul Trasimeno (PG)</t>
  </si>
  <si>
    <t>Maria Luisa Pasquarella</t>
  </si>
  <si>
    <t>associazione@pantarei-cea.it</t>
  </si>
  <si>
    <t>LIBERA SPOLETO</t>
  </si>
  <si>
    <t>Elisabetta Proietti</t>
  </si>
  <si>
    <t xml:space="preserve">elisabettapro@tiscali.it </t>
  </si>
  <si>
    <t>ANPI - ASSOCIAZIONE NAZIONALE PARTIGIANI D'ITALIA (SEZ. FELTRE)</t>
  </si>
  <si>
    <t>https://www.facebook.com/Anpi-Feltre-1470399133261242/</t>
  </si>
  <si>
    <t>P.zza Duomo, 5 - Feltre (BL)</t>
  </si>
  <si>
    <t>Giovanni Perenzin</t>
  </si>
  <si>
    <t>anpibelluno@virgilio.it</t>
  </si>
  <si>
    <t>VENETO</t>
  </si>
  <si>
    <t>CSV VERONA</t>
  </si>
  <si>
    <t>Via Cantarane, 24 (ex Caserma Santa Marta) - 37129 Verona</t>
  </si>
  <si>
    <t>Silvia Sartori</t>
  </si>
  <si>
    <t xml:space="preserve">giovani@csv.verona.it </t>
  </si>
  <si>
    <t>LEGAMBIENTE VERONA</t>
  </si>
  <si>
    <t>Via Gaspare Bertoni, 4 - Verona</t>
  </si>
  <si>
    <t>Silvia Pernechele</t>
  </si>
  <si>
    <t>silvia@legambienteverona.it</t>
  </si>
  <si>
    <t>INTERZONA</t>
  </si>
  <si>
    <t>Isabella Pedicini</t>
  </si>
  <si>
    <t>isabellapedicini@yahoo.it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</si>
</sst>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0"/>
      <color rgb="FF000000"/>
      <name val="Arial"/>
    </font>
    <font>
      <sz val="10"/>
      <name val="Arial"/>
    </font>
    <font>
      <b/>
      <sz val="10"/>
      <color rgb="FFFFFFFF"/>
      <name val="Arial"/>
    </font>
    <font>
      <sz val="10"/>
      <name val="Arial"/>
    </font>
    <font>
      <b/>
      <sz val="10"/>
      <color rgb="FF000000"/>
      <name val="Arial"/>
    </font>
    <font>
      <u/>
      <sz val="10"/>
      <color rgb="FF1155CC"/>
      <name val="Arial"/>
    </font>
    <font>
      <sz val="11"/>
      <name val="Calibri"/>
    </font>
    <font>
      <sz val="10"/>
      <color rgb="FF000000"/>
      <name val="Arial"/>
    </font>
    <font>
      <u/>
      <sz val="10"/>
      <color rgb="FF0000FF"/>
      <name val="Arial"/>
    </font>
    <font>
      <b/>
      <sz val="10"/>
      <name val="Arial"/>
    </font>
    <font>
      <u/>
      <sz val="10"/>
      <color rgb="FF0000D4"/>
      <name val="Arial"/>
    </font>
    <font>
      <u/>
      <sz val="10"/>
      <color rgb="FF0000D4"/>
      <name val="Arial"/>
    </font>
    <font>
      <u/>
      <sz val="10"/>
      <color rgb="FF0000D4"/>
      <name val="Arial"/>
    </font>
    <font>
      <u/>
      <sz val="10"/>
      <color rgb="FF1155CC"/>
      <name val="Arial"/>
    </font>
    <font>
      <u/>
      <sz val="10"/>
      <color rgb="FF0000D4"/>
      <name val="Arial"/>
    </font>
    <font>
      <u/>
      <sz val="10"/>
      <color rgb="FF000000"/>
      <name val="Arial"/>
    </font>
    <font>
      <u/>
      <sz val="10"/>
      <color rgb="FF1155CC"/>
      <name val="Arial"/>
    </font>
    <font>
      <u/>
      <sz val="10"/>
      <color rgb="FF660099"/>
      <name val="Arial"/>
    </font>
    <font>
      <sz val="10"/>
      <color rgb="FF222222"/>
      <name val="Arial"/>
    </font>
    <font>
      <u/>
      <sz val="10"/>
      <color rgb="FF000000"/>
      <name val="Arial"/>
    </font>
    <font>
      <u/>
      <sz val="10"/>
      <color rgb="FF0000D4"/>
      <name val="Arial"/>
    </font>
    <font>
      <u/>
      <sz val="10"/>
      <color rgb="FF0000D4"/>
      <name val="Arial"/>
    </font>
    <font>
      <u/>
      <sz val="10"/>
      <color rgb="FF0000FF"/>
      <name val="Arial"/>
    </font>
    <font>
      <u/>
      <sz val="10"/>
      <color rgb="FF1155CC"/>
      <name val="Arial"/>
    </font>
    <font>
      <u/>
      <sz val="10"/>
      <color rgb="FF0000FF"/>
      <name val="Arial"/>
    </font>
    <font>
      <u/>
      <sz val="10"/>
      <color rgb="FF0000D4"/>
      <name val="Arial"/>
    </font>
    <font>
      <u/>
      <sz val="10"/>
      <color rgb="FF660099"/>
      <name val="Arial"/>
    </font>
    <font>
      <u/>
      <sz val="10"/>
      <color rgb="FF1155CC"/>
      <name val="Arial"/>
    </font>
    <font>
      <u/>
      <sz val="10"/>
      <color rgb="FF0000FF"/>
      <name val="Arial"/>
    </font>
    <font>
      <u/>
      <sz val="10"/>
      <color rgb="FF1155CC"/>
      <name val="Arial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205867"/>
        <bgColor rgb="FF205867"/>
      </patternFill>
    </fill>
    <fill>
      <patternFill patternType="solid">
        <fgColor rgb="FFFF0000"/>
        <bgColor rgb="FFFF0000"/>
      </patternFill>
    </fill>
    <fill>
      <patternFill patternType="solid">
        <fgColor rgb="FFEA9999"/>
        <bgColor rgb="FFEA9999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434343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434343"/>
      </right>
      <top/>
      <bottom style="thin">
        <color rgb="FF434343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rgb="FF434343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 applyFont="1" applyAlignment="1"/>
    <xf numFmtId="0" fontId="1" fillId="2" borderId="0" xfId="0" applyFont="1" applyFill="1"/>
    <xf numFmtId="0" fontId="2" fillId="3" borderId="1" xfId="0" applyFont="1" applyFill="1" applyBorder="1" applyAlignment="1"/>
    <xf numFmtId="0" fontId="1" fillId="0" borderId="0" xfId="0" applyFont="1" applyAlignment="1"/>
    <xf numFmtId="0" fontId="2" fillId="3" borderId="2" xfId="0" applyFont="1" applyFill="1" applyBorder="1" applyAlignment="1"/>
    <xf numFmtId="0" fontId="1" fillId="4" borderId="0" xfId="0" applyFont="1" applyFill="1"/>
    <xf numFmtId="0" fontId="2" fillId="3" borderId="2" xfId="0" applyFont="1" applyFill="1" applyBorder="1" applyAlignment="1"/>
    <xf numFmtId="0" fontId="2" fillId="3" borderId="3" xfId="0" applyFont="1" applyFill="1" applyBorder="1" applyAlignment="1"/>
    <xf numFmtId="0" fontId="3" fillId="5" borderId="4" xfId="0" applyFont="1" applyFill="1" applyBorder="1" applyAlignment="1">
      <alignment vertical="center"/>
    </xf>
    <xf numFmtId="0" fontId="4" fillId="0" borderId="5" xfId="0" applyFont="1" applyBorder="1"/>
    <xf numFmtId="0" fontId="5" fillId="0" borderId="5" xfId="0" applyFont="1" applyBorder="1" applyAlignment="1"/>
    <xf numFmtId="0" fontId="3" fillId="0" borderId="5" xfId="0" applyFont="1" applyBorder="1" applyAlignment="1"/>
    <xf numFmtId="0" fontId="6" fillId="0" borderId="5" xfId="0" applyFont="1" applyBorder="1"/>
    <xf numFmtId="0" fontId="7" fillId="0" borderId="5" xfId="0" applyFont="1" applyBorder="1" applyAlignment="1"/>
    <xf numFmtId="0" fontId="4" fillId="0" borderId="5" xfId="0" applyFont="1" applyBorder="1"/>
    <xf numFmtId="0" fontId="8" fillId="0" borderId="5" xfId="0" applyFont="1" applyBorder="1" applyAlignment="1"/>
    <xf numFmtId="0" fontId="7" fillId="0" borderId="5" xfId="0" applyFont="1" applyBorder="1" applyAlignment="1"/>
    <xf numFmtId="0" fontId="6" fillId="0" borderId="5" xfId="0" applyFont="1" applyBorder="1"/>
    <xf numFmtId="0" fontId="4" fillId="0" borderId="6" xfId="0" applyFont="1" applyBorder="1"/>
    <xf numFmtId="0" fontId="9" fillId="0" borderId="8" xfId="0" applyFont="1" applyBorder="1" applyAlignment="1"/>
    <xf numFmtId="0" fontId="10" fillId="0" borderId="8" xfId="0" applyFont="1" applyBorder="1" applyAlignment="1"/>
    <xf numFmtId="0" fontId="3" fillId="0" borderId="8" xfId="0" applyFont="1" applyBorder="1" applyAlignment="1"/>
    <xf numFmtId="0" fontId="7" fillId="0" borderId="8" xfId="0" applyFont="1" applyBorder="1" applyAlignment="1"/>
    <xf numFmtId="0" fontId="9" fillId="0" borderId="5" xfId="0" applyFont="1" applyBorder="1" applyAlignment="1"/>
    <xf numFmtId="0" fontId="9" fillId="0" borderId="9" xfId="0" applyFont="1" applyBorder="1" applyAlignment="1"/>
    <xf numFmtId="0" fontId="11" fillId="0" borderId="5" xfId="0" applyFont="1" applyBorder="1" applyAlignment="1"/>
    <xf numFmtId="0" fontId="7" fillId="0" borderId="5" xfId="0" applyFont="1" applyBorder="1" applyAlignment="1"/>
    <xf numFmtId="0" fontId="9" fillId="0" borderId="5" xfId="0" applyFont="1" applyBorder="1" applyAlignment="1"/>
    <xf numFmtId="0" fontId="3" fillId="0" borderId="5" xfId="0" applyFont="1" applyBorder="1" applyAlignment="1"/>
    <xf numFmtId="0" fontId="7" fillId="0" borderId="5" xfId="0" applyFont="1" applyBorder="1"/>
    <xf numFmtId="0" fontId="12" fillId="0" borderId="5" xfId="0" applyFont="1" applyBorder="1" applyAlignment="1"/>
    <xf numFmtId="0" fontId="13" fillId="0" borderId="5" xfId="0" applyFont="1" applyBorder="1" applyAlignment="1"/>
    <xf numFmtId="0" fontId="9" fillId="0" borderId="5" xfId="0" applyFont="1" applyBorder="1" applyAlignment="1"/>
    <xf numFmtId="0" fontId="3" fillId="0" borderId="5" xfId="0" applyFont="1" applyBorder="1" applyAlignment="1"/>
    <xf numFmtId="0" fontId="14" fillId="0" borderId="5" xfId="0" applyFont="1" applyBorder="1" applyAlignment="1"/>
    <xf numFmtId="0" fontId="9" fillId="0" borderId="6" xfId="0" applyFont="1" applyBorder="1" applyAlignment="1"/>
    <xf numFmtId="0" fontId="7" fillId="0" borderId="5" xfId="0" applyFont="1" applyBorder="1"/>
    <xf numFmtId="0" fontId="15" fillId="0" borderId="5" xfId="0" applyFont="1" applyBorder="1" applyAlignment="1"/>
    <xf numFmtId="0" fontId="7" fillId="0" borderId="5" xfId="0" applyFont="1" applyBorder="1" applyAlignment="1"/>
    <xf numFmtId="0" fontId="7" fillId="0" borderId="5" xfId="0" applyFont="1" applyBorder="1" applyAlignment="1"/>
    <xf numFmtId="0" fontId="4" fillId="0" borderId="6" xfId="0" applyFont="1" applyBorder="1" applyAlignment="1"/>
    <xf numFmtId="0" fontId="4" fillId="0" borderId="8" xfId="0" applyFont="1" applyBorder="1" applyAlignment="1"/>
    <xf numFmtId="0" fontId="16" fillId="0" borderId="8" xfId="0" applyFont="1" applyBorder="1" applyAlignment="1"/>
    <xf numFmtId="0" fontId="7" fillId="0" borderId="8" xfId="0" applyFont="1" applyBorder="1"/>
    <xf numFmtId="0" fontId="17" fillId="0" borderId="10" xfId="0" applyFont="1" applyBorder="1" applyAlignment="1"/>
    <xf numFmtId="0" fontId="18" fillId="0" borderId="5" xfId="0" applyFont="1" applyBorder="1" applyAlignment="1"/>
    <xf numFmtId="0" fontId="4" fillId="0" borderId="8" xfId="0" applyFont="1" applyBorder="1"/>
    <xf numFmtId="0" fontId="7" fillId="0" borderId="8" xfId="0" applyFont="1" applyBorder="1"/>
    <xf numFmtId="0" fontId="7" fillId="0" borderId="8" xfId="0" applyFont="1" applyBorder="1" applyAlignment="1"/>
    <xf numFmtId="0" fontId="19" fillId="0" borderId="5" xfId="0" applyFont="1" applyBorder="1" applyAlignment="1"/>
    <xf numFmtId="0" fontId="3" fillId="5" borderId="7" xfId="0" applyFont="1" applyFill="1" applyBorder="1" applyAlignment="1">
      <alignment vertical="center"/>
    </xf>
    <xf numFmtId="0" fontId="9" fillId="0" borderId="8" xfId="0" applyFont="1" applyBorder="1" applyAlignment="1"/>
    <xf numFmtId="0" fontId="20" fillId="0" borderId="8" xfId="0" applyFont="1" applyBorder="1" applyAlignment="1"/>
    <xf numFmtId="0" fontId="3" fillId="0" borderId="8" xfId="0" applyFont="1" applyBorder="1" applyAlignment="1"/>
    <xf numFmtId="0" fontId="9" fillId="0" borderId="5" xfId="0" applyFont="1" applyBorder="1"/>
    <xf numFmtId="0" fontId="21" fillId="0" borderId="5" xfId="0" applyFont="1" applyBorder="1"/>
    <xf numFmtId="0" fontId="3" fillId="0" borderId="5" xfId="0" applyFont="1" applyBorder="1"/>
    <xf numFmtId="0" fontId="3" fillId="0" borderId="5" xfId="0" applyFont="1" applyBorder="1" applyAlignment="1">
      <alignment wrapText="1"/>
    </xf>
    <xf numFmtId="0" fontId="22" fillId="0" borderId="0" xfId="0" applyFont="1" applyAlignment="1"/>
    <xf numFmtId="0" fontId="4" fillId="0" borderId="8" xfId="0" applyFont="1" applyBorder="1"/>
    <xf numFmtId="0" fontId="23" fillId="0" borderId="8" xfId="0" applyFont="1" applyBorder="1" applyAlignment="1"/>
    <xf numFmtId="0" fontId="7" fillId="0" borderId="8" xfId="0" applyFont="1" applyBorder="1" applyAlignment="1"/>
    <xf numFmtId="0" fontId="24" fillId="0" borderId="8" xfId="0" applyFont="1" applyBorder="1" applyAlignment="1"/>
    <xf numFmtId="0" fontId="3" fillId="0" borderId="8" xfId="0" applyFont="1" applyBorder="1"/>
    <xf numFmtId="0" fontId="7" fillId="0" borderId="8" xfId="0" applyFont="1" applyBorder="1" applyAlignment="1"/>
    <xf numFmtId="0" fontId="3" fillId="0" borderId="5" xfId="0" applyFont="1" applyBorder="1"/>
    <xf numFmtId="0" fontId="0" fillId="0" borderId="12" xfId="0" applyFont="1" applyBorder="1" applyAlignment="1"/>
    <xf numFmtId="0" fontId="25" fillId="0" borderId="10" xfId="0" applyFont="1" applyBorder="1" applyAlignment="1"/>
    <xf numFmtId="0" fontId="9" fillId="0" borderId="8" xfId="0" applyFont="1" applyBorder="1" applyAlignment="1"/>
    <xf numFmtId="0" fontId="3" fillId="0" borderId="8" xfId="0" applyFont="1" applyBorder="1" applyAlignment="1"/>
    <xf numFmtId="0" fontId="26" fillId="0" borderId="5" xfId="0" applyFont="1" applyBorder="1" applyAlignment="1"/>
    <xf numFmtId="0" fontId="4" fillId="0" borderId="5" xfId="0" applyFont="1" applyBorder="1" applyAlignment="1">
      <alignment wrapText="1"/>
    </xf>
    <xf numFmtId="0" fontId="27" fillId="0" borderId="5" xfId="0" applyFont="1" applyBorder="1"/>
    <xf numFmtId="0" fontId="7" fillId="0" borderId="5" xfId="0" applyFont="1" applyBorder="1" applyAlignment="1">
      <alignment wrapText="1"/>
    </xf>
    <xf numFmtId="0" fontId="28" fillId="0" borderId="5" xfId="0" applyFont="1" applyBorder="1"/>
    <xf numFmtId="0" fontId="4" fillId="0" borderId="8" xfId="0" applyFont="1" applyBorder="1" applyAlignment="1">
      <alignment wrapText="1"/>
    </xf>
    <xf numFmtId="0" fontId="29" fillId="0" borderId="8" xfId="0" applyFont="1" applyBorder="1"/>
    <xf numFmtId="0" fontId="7" fillId="0" borderId="8" xfId="0" applyFont="1" applyBorder="1" applyAlignment="1">
      <alignment wrapText="1"/>
    </xf>
    <xf numFmtId="0" fontId="0" fillId="0" borderId="0" xfId="0" applyFont="1"/>
    <xf numFmtId="0" fontId="30" fillId="0" borderId="0" xfId="0" applyFont="1"/>
    <xf numFmtId="0" fontId="3" fillId="5" borderId="4" xfId="0" applyFont="1" applyFill="1" applyBorder="1" applyAlignment="1">
      <alignment vertical="center"/>
    </xf>
    <xf numFmtId="0" fontId="1" fillId="0" borderId="4" xfId="0" applyFont="1" applyBorder="1"/>
    <xf numFmtId="0" fontId="1" fillId="0" borderId="7" xfId="0" applyFont="1" applyBorder="1"/>
    <xf numFmtId="0" fontId="3" fillId="5" borderId="11" xfId="0" applyFont="1" applyFill="1" applyBorder="1" applyAlignment="1">
      <alignment vertical="center"/>
    </xf>
    <xf numFmtId="0" fontId="1" fillId="0" borderId="11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lions.it/data/club.php?id=61873" TargetMode="External"/><Relationship Id="rId18" Type="http://schemas.openxmlformats.org/officeDocument/2006/relationships/hyperlink" Target="http://www.fondazionegiuseppeferraro.org/" TargetMode="External"/><Relationship Id="rId26" Type="http://schemas.openxmlformats.org/officeDocument/2006/relationships/hyperlink" Target="http://www.comune.codigoro.fe.it/codigoro/common/AmvSezione.do?MVSZ=50&amp;MVPD=0" TargetMode="External"/><Relationship Id="rId39" Type="http://schemas.openxmlformats.org/officeDocument/2006/relationships/hyperlink" Target="https://www.apiceuropa.com/" TargetMode="External"/><Relationship Id="rId21" Type="http://schemas.openxmlformats.org/officeDocument/2006/relationships/hyperlink" Target="https://associazionepatatrac.wixsite.com/patatrac?fbclid=IwAR3W_WV7DTP442wqGopnAQqrZoNFk6ZNGxIh_9Ou3m1cdCiSwBgfbN59h0U" TargetMode="External"/><Relationship Id="rId34" Type="http://schemas.openxmlformats.org/officeDocument/2006/relationships/hyperlink" Target="https://europa.eu/youth/volunteering/organisation/936629479_en" TargetMode="External"/><Relationship Id="rId42" Type="http://schemas.openxmlformats.org/officeDocument/2006/relationships/hyperlink" Target="https://www.facebook.com/libera.puglia?fref=ts" TargetMode="External"/><Relationship Id="rId47" Type="http://schemas.openxmlformats.org/officeDocument/2006/relationships/hyperlink" Target="http://arcicatania.org/" TargetMode="External"/><Relationship Id="rId50" Type="http://schemas.openxmlformats.org/officeDocument/2006/relationships/hyperlink" Target="https://www.facebook.com/pg/CaraBeltaSicilia/about/?ref=page_internal" TargetMode="External"/><Relationship Id="rId7" Type="http://schemas.openxmlformats.org/officeDocument/2006/relationships/hyperlink" Target="http://www.fadia.org/" TargetMode="External"/><Relationship Id="rId2" Type="http://schemas.openxmlformats.org/officeDocument/2006/relationships/hyperlink" Target="https://it-it.facebook.com/ado.orecchioni" TargetMode="External"/><Relationship Id="rId16" Type="http://schemas.openxmlformats.org/officeDocument/2006/relationships/hyperlink" Target="https://www.facebook.com/associazionenjoy11/" TargetMode="External"/><Relationship Id="rId29" Type="http://schemas.openxmlformats.org/officeDocument/2006/relationships/hyperlink" Target="http://www.futurodigitale.org/" TargetMode="External"/><Relationship Id="rId11" Type="http://schemas.openxmlformats.org/officeDocument/2006/relationships/hyperlink" Target="https://www.associazionejump.it/" TargetMode="External"/><Relationship Id="rId24" Type="http://schemas.openxmlformats.org/officeDocument/2006/relationships/hyperlink" Target="http://wwfsannio.wordpress.com/" TargetMode="External"/><Relationship Id="rId32" Type="http://schemas.openxmlformats.org/officeDocument/2006/relationships/hyperlink" Target="https://www.confiscatibene.it/" TargetMode="External"/><Relationship Id="rId37" Type="http://schemas.openxmlformats.org/officeDocument/2006/relationships/hyperlink" Target="https://www.legambiente.it/legambiente-il-gallo-parabiago-mi" TargetMode="External"/><Relationship Id="rId40" Type="http://schemas.openxmlformats.org/officeDocument/2006/relationships/hyperlink" Target="https://www.facebook.com/pages/category/Community/Associazione-Culturale-D%C3%A9j%C3%A0vu-686163978148012/" TargetMode="External"/><Relationship Id="rId45" Type="http://schemas.openxmlformats.org/officeDocument/2006/relationships/hyperlink" Target="https://urlsand.esvalabs.com/?u=http%3A%2F%2Fwww.sardegna2050.it%2F&amp;e=843792f7&amp;h=75fc7b1d&amp;f=n&amp;p=y" TargetMode="External"/><Relationship Id="rId53" Type="http://schemas.openxmlformats.org/officeDocument/2006/relationships/hyperlink" Target="https://www.facebook.com/studiaredigitale/" TargetMode="External"/><Relationship Id="rId5" Type="http://schemas.openxmlformats.org/officeDocument/2006/relationships/hyperlink" Target="http://www.centrostudinormannosvevi.it/" TargetMode="External"/><Relationship Id="rId10" Type="http://schemas.openxmlformats.org/officeDocument/2006/relationships/hyperlink" Target="https://www.ipfionadi.it/" TargetMode="External"/><Relationship Id="rId19" Type="http://schemas.openxmlformats.org/officeDocument/2006/relationships/hyperlink" Target="http://www.presidioliberasalerno.it/" TargetMode="External"/><Relationship Id="rId31" Type="http://schemas.openxmlformats.org/officeDocument/2006/relationships/hyperlink" Target="http://www.libera.it/" TargetMode="External"/><Relationship Id="rId44" Type="http://schemas.openxmlformats.org/officeDocument/2006/relationships/hyperlink" Target="https://www.facebook.com/pg/ciclofficina.cagliari/about/?ref=page_internal" TargetMode="External"/><Relationship Id="rId52" Type="http://schemas.openxmlformats.org/officeDocument/2006/relationships/hyperlink" Target="http://www.superabiliavola.org/" TargetMode="External"/><Relationship Id="rId4" Type="http://schemas.openxmlformats.org/officeDocument/2006/relationships/hyperlink" Target="http://monitorappalti.it/progetto/museo-archeologico-nazionale-della-sibaritide-e-parco-archeologico-di-sibari" TargetMode="External"/><Relationship Id="rId9" Type="http://schemas.openxmlformats.org/officeDocument/2006/relationships/hyperlink" Target="http://newpsr.galkroton.it/" TargetMode="External"/><Relationship Id="rId14" Type="http://schemas.openxmlformats.org/officeDocument/2006/relationships/hyperlink" Target="http://www.agrorinasce.org/" TargetMode="External"/><Relationship Id="rId22" Type="http://schemas.openxmlformats.org/officeDocument/2006/relationships/hyperlink" Target="https://www.facebook.com/RiZe-Up-358588840839491/" TargetMode="External"/><Relationship Id="rId27" Type="http://schemas.openxmlformats.org/officeDocument/2006/relationships/hyperlink" Target="http://www.aiccre.fvg.it/" TargetMode="External"/><Relationship Id="rId30" Type="http://schemas.openxmlformats.org/officeDocument/2006/relationships/hyperlink" Target="https://www.legambientelazio.it/" TargetMode="External"/><Relationship Id="rId35" Type="http://schemas.openxmlformats.org/officeDocument/2006/relationships/hyperlink" Target="https://www.urbanexperience.it/" TargetMode="External"/><Relationship Id="rId43" Type="http://schemas.openxmlformats.org/officeDocument/2006/relationships/hyperlink" Target="http://www.prolocogrottaglie.org/" TargetMode="External"/><Relationship Id="rId48" Type="http://schemas.openxmlformats.org/officeDocument/2006/relationships/hyperlink" Target="http://www.coopbeppemontana.org/" TargetMode="External"/><Relationship Id="rId8" Type="http://schemas.openxmlformats.org/officeDocument/2006/relationships/hyperlink" Target="http://www.futurodigitale.org/" TargetMode="External"/><Relationship Id="rId51" Type="http://schemas.openxmlformats.org/officeDocument/2006/relationships/hyperlink" Target="http://www.palestraperlamente.org/" TargetMode="External"/><Relationship Id="rId3" Type="http://schemas.openxmlformats.org/officeDocument/2006/relationships/hyperlink" Target="http://legambientepolicoro.blogspot.it/" TargetMode="External"/><Relationship Id="rId12" Type="http://schemas.openxmlformats.org/officeDocument/2006/relationships/hyperlink" Target="http://www.leganavalecrotone.it/lnikr/" TargetMode="External"/><Relationship Id="rId17" Type="http://schemas.openxmlformats.org/officeDocument/2006/relationships/hyperlink" Target="https://www.facebook.com/casamiaonlusdopodinoi/" TargetMode="External"/><Relationship Id="rId25" Type="http://schemas.openxmlformats.org/officeDocument/2006/relationships/hyperlink" Target="http://associazionedonneambientaliste.eu/" TargetMode="External"/><Relationship Id="rId33" Type="http://schemas.openxmlformats.org/officeDocument/2006/relationships/hyperlink" Target="https://www.confiscatibene.it/info@confiscatibene.it" TargetMode="External"/><Relationship Id="rId38" Type="http://schemas.openxmlformats.org/officeDocument/2006/relationships/hyperlink" Target="http://www.cittadinanzattiva.it/" TargetMode="External"/><Relationship Id="rId46" Type="http://schemas.openxmlformats.org/officeDocument/2006/relationships/hyperlink" Target="http://www.cannistra.eu/" TargetMode="External"/><Relationship Id="rId20" Type="http://schemas.openxmlformats.org/officeDocument/2006/relationships/hyperlink" Target="http://www.napoliwithme.com/" TargetMode="External"/><Relationship Id="rId41" Type="http://schemas.openxmlformats.org/officeDocument/2006/relationships/hyperlink" Target="https://www.facebook.com/ceastatte/" TargetMode="External"/><Relationship Id="rId54" Type="http://schemas.openxmlformats.org/officeDocument/2006/relationships/hyperlink" Target="https://www.facebook.com/Anpi-Feltre-1470399133261242/" TargetMode="External"/><Relationship Id="rId1" Type="http://schemas.openxmlformats.org/officeDocument/2006/relationships/hyperlink" Target="http://www.actionaid.it/" TargetMode="External"/><Relationship Id="rId6" Type="http://schemas.openxmlformats.org/officeDocument/2006/relationships/hyperlink" Target="http://www.euroformrfs.it/" TargetMode="External"/><Relationship Id="rId15" Type="http://schemas.openxmlformats.org/officeDocument/2006/relationships/hyperlink" Target="https://m.facebook.com/pages/category/Social-Club/Associazione-Culturale-Visionair-509331655823392/?locale2=it_IT" TargetMode="External"/><Relationship Id="rId23" Type="http://schemas.openxmlformats.org/officeDocument/2006/relationships/hyperlink" Target="https://statusaps.wordpress.com/" TargetMode="External"/><Relationship Id="rId28" Type="http://schemas.openxmlformats.org/officeDocument/2006/relationships/hyperlink" Target="http://www.associazionerising.org/" TargetMode="External"/><Relationship Id="rId36" Type="http://schemas.openxmlformats.org/officeDocument/2006/relationships/hyperlink" Target="http://ccc-milano.blogspot.com/" TargetMode="External"/><Relationship Id="rId49" Type="http://schemas.openxmlformats.org/officeDocument/2006/relationships/hyperlink" Target="https://www.facebook.com/pg/Associazione-Culturale-Brancaccio-e-Musica-1488413088097658/about/?ref=page_intern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94"/>
  <sheetViews>
    <sheetView tabSelected="1" workbookViewId="0">
      <pane xSplit="2" ySplit="1" topLeftCell="G2" activePane="bottomRight" state="frozen"/>
      <selection pane="topRight" activeCell="C1" sqref="C1"/>
      <selection pane="bottomLeft" activeCell="A2" sqref="A2"/>
      <selection pane="bottomRight" activeCell="G6" sqref="G6"/>
    </sheetView>
  </sheetViews>
  <sheetFormatPr defaultColWidth="14.44140625" defaultRowHeight="15" customHeight="1"/>
  <cols>
    <col min="1" max="1" width="21.6640625" customWidth="1"/>
    <col min="2" max="2" width="67.88671875" customWidth="1"/>
    <col min="3" max="3" width="86.109375" customWidth="1"/>
    <col min="4" max="4" width="65.5546875" customWidth="1"/>
    <col min="5" max="5" width="12.5546875" bestFit="1" customWidth="1"/>
    <col min="6" max="6" width="60.109375" bestFit="1" customWidth="1"/>
    <col min="7" max="7" width="162" bestFit="1" customWidth="1"/>
  </cols>
  <sheetData>
    <row r="1" spans="1:7" ht="30" customHeight="1">
      <c r="A1" s="2" t="s">
        <v>0</v>
      </c>
      <c r="B1" s="4" t="s">
        <v>2</v>
      </c>
      <c r="C1" s="6" t="s">
        <v>3</v>
      </c>
      <c r="D1" s="6" t="s">
        <v>5</v>
      </c>
      <c r="E1" s="6" t="s">
        <v>6</v>
      </c>
      <c r="F1" s="6" t="s">
        <v>7</v>
      </c>
      <c r="G1" s="7" t="s">
        <v>8</v>
      </c>
    </row>
    <row r="2" spans="1:7" ht="12" customHeight="1">
      <c r="A2" s="80" t="s">
        <v>9</v>
      </c>
      <c r="B2" s="9" t="s">
        <v>10</v>
      </c>
      <c r="C2" s="10" t="str">
        <f>HYPERLINK("http://www.cittadinanzattiva.it/","www.cittadinanzattiva.it")</f>
        <v>www.cittadinanzattiva.it</v>
      </c>
      <c r="D2" s="11" t="s">
        <v>11</v>
      </c>
      <c r="E2" s="11" t="s">
        <v>12</v>
      </c>
      <c r="F2" s="12" t="s">
        <v>13</v>
      </c>
      <c r="G2" s="13" t="s">
        <v>14</v>
      </c>
    </row>
    <row r="3" spans="1:7" ht="12" customHeight="1">
      <c r="A3" s="81"/>
      <c r="B3" s="14" t="s">
        <v>15</v>
      </c>
      <c r="C3" s="10" t="s">
        <v>16</v>
      </c>
      <c r="D3" s="11" t="s">
        <v>17</v>
      </c>
      <c r="E3" s="11" t="s">
        <v>12</v>
      </c>
      <c r="F3" s="11" t="s">
        <v>18</v>
      </c>
      <c r="G3" s="13" t="s">
        <v>19</v>
      </c>
    </row>
    <row r="4" spans="1:7" ht="12" customHeight="1">
      <c r="A4" s="81"/>
      <c r="B4" s="14" t="s">
        <v>20</v>
      </c>
      <c r="C4" s="15" t="s">
        <v>21</v>
      </c>
      <c r="D4" s="11" t="s">
        <v>22</v>
      </c>
      <c r="E4" s="11" t="s">
        <v>23</v>
      </c>
      <c r="F4" s="11" t="s">
        <v>24</v>
      </c>
      <c r="G4" s="16" t="s">
        <v>25</v>
      </c>
    </row>
    <row r="5" spans="1:7" ht="12" customHeight="1">
      <c r="A5" s="81"/>
      <c r="B5" s="14" t="s">
        <v>26</v>
      </c>
      <c r="C5" s="10" t="str">
        <f>HYPERLINK("http://www.anci.it/","www.anci.it")</f>
        <v>www.anci.it</v>
      </c>
      <c r="D5" s="11" t="s">
        <v>27</v>
      </c>
      <c r="E5" s="11" t="s">
        <v>28</v>
      </c>
      <c r="F5" s="17" t="s">
        <v>29</v>
      </c>
      <c r="G5" s="13" t="s">
        <v>30</v>
      </c>
    </row>
    <row r="6" spans="1:7" ht="12" customHeight="1">
      <c r="A6" s="81"/>
      <c r="B6" s="14" t="s">
        <v>31</v>
      </c>
      <c r="C6" s="10" t="s">
        <v>32</v>
      </c>
      <c r="D6" s="11" t="s">
        <v>33</v>
      </c>
      <c r="E6" s="11" t="s">
        <v>28</v>
      </c>
      <c r="F6" s="17" t="s">
        <v>34</v>
      </c>
      <c r="G6" s="13" t="s">
        <v>35</v>
      </c>
    </row>
    <row r="7" spans="1:7" ht="12" customHeight="1">
      <c r="A7" s="81"/>
      <c r="B7" s="18" t="s">
        <v>36</v>
      </c>
      <c r="C7" s="10" t="str">
        <f>HYPERLINK("http://www.italianostra.org/","www.italianostra.org")</f>
        <v>www.italianostra.org</v>
      </c>
      <c r="D7" s="11" t="s">
        <v>37</v>
      </c>
      <c r="E7" s="11" t="s">
        <v>12</v>
      </c>
      <c r="F7" s="17" t="s">
        <v>38</v>
      </c>
      <c r="G7" s="13" t="s">
        <v>39</v>
      </c>
    </row>
    <row r="8" spans="1:7" ht="13.5" customHeight="1">
      <c r="A8" s="82"/>
      <c r="B8" s="19" t="s">
        <v>40</v>
      </c>
      <c r="C8" s="20" t="str">
        <f>HYPERLINK("http://www.policentricaonlus.it/","http://www.policentricaonlus.it/")</f>
        <v>http://www.policentricaonlus.it/</v>
      </c>
      <c r="D8" s="21" t="s">
        <v>41</v>
      </c>
      <c r="E8" s="21" t="s">
        <v>23</v>
      </c>
      <c r="F8" s="21" t="s">
        <v>18</v>
      </c>
      <c r="G8" s="22" t="s">
        <v>19</v>
      </c>
    </row>
    <row r="9" spans="1:7" ht="12" customHeight="1">
      <c r="A9" s="80" t="s">
        <v>42</v>
      </c>
      <c r="B9" s="23" t="s">
        <v>43</v>
      </c>
      <c r="C9" s="10" t="str">
        <f>HYPERLINK("http://monterealelab.altervista.org/","http://monterealelab.altervista.org")</f>
        <v>http://monterealelab.altervista.org</v>
      </c>
      <c r="D9" s="11" t="s">
        <v>44</v>
      </c>
      <c r="E9" s="11" t="s">
        <v>23</v>
      </c>
      <c r="F9" s="11" t="s">
        <v>45</v>
      </c>
      <c r="G9" s="13" t="s">
        <v>46</v>
      </c>
    </row>
    <row r="10" spans="1:7" ht="12" customHeight="1">
      <c r="A10" s="81"/>
      <c r="B10" s="23" t="s">
        <v>47</v>
      </c>
      <c r="C10" s="10" t="s">
        <v>48</v>
      </c>
      <c r="D10" s="11" t="s">
        <v>49</v>
      </c>
      <c r="E10" s="11" t="s">
        <v>28</v>
      </c>
      <c r="F10" s="11" t="s">
        <v>50</v>
      </c>
      <c r="G10" s="13" t="s">
        <v>51</v>
      </c>
    </row>
    <row r="11" spans="1:7" ht="12.75" customHeight="1">
      <c r="A11" s="82"/>
      <c r="B11" s="19" t="s">
        <v>52</v>
      </c>
      <c r="C11" s="20" t="str">
        <f>HYPERLINK("http://www.benetural.com/","www.benetural.com")</f>
        <v>www.benetural.com</v>
      </c>
      <c r="D11" s="21" t="s">
        <v>53</v>
      </c>
      <c r="E11" s="21" t="s">
        <v>28</v>
      </c>
      <c r="F11" s="21" t="s">
        <v>54</v>
      </c>
      <c r="G11" s="22" t="s">
        <v>55</v>
      </c>
    </row>
    <row r="12" spans="1:7" ht="12" customHeight="1">
      <c r="A12" s="80"/>
      <c r="B12" s="24" t="s">
        <v>56</v>
      </c>
      <c r="C12" s="25" t="s">
        <v>57</v>
      </c>
      <c r="D12" s="11" t="s">
        <v>58</v>
      </c>
      <c r="E12" s="11" t="s">
        <v>28</v>
      </c>
      <c r="F12" s="11" t="s">
        <v>59</v>
      </c>
      <c r="G12" s="26" t="s">
        <v>60</v>
      </c>
    </row>
    <row r="13" spans="1:7" ht="12" customHeight="1">
      <c r="A13" s="81"/>
      <c r="B13" s="27" t="s">
        <v>61</v>
      </c>
      <c r="C13" s="10" t="str">
        <f>HYPERLINK("http://www.anpanacosenza.it/","www.anpanacosenza.it")</f>
        <v>www.anpanacosenza.it</v>
      </c>
      <c r="D13" s="28" t="s">
        <v>62</v>
      </c>
      <c r="E13" s="28" t="s">
        <v>63</v>
      </c>
      <c r="F13" s="28" t="s">
        <v>64</v>
      </c>
      <c r="G13" s="16" t="s">
        <v>65</v>
      </c>
    </row>
    <row r="14" spans="1:7" ht="12" customHeight="1">
      <c r="A14" s="81"/>
      <c r="B14" s="14" t="s">
        <v>66</v>
      </c>
      <c r="C14" s="10" t="str">
        <f>HYPERLINK("http://www.associazionegianfrancescoserio.it/","www.associazionegianfrancescoserio.it")</f>
        <v>www.associazionegianfrancescoserio.it</v>
      </c>
      <c r="D14" s="29" t="s">
        <v>67</v>
      </c>
      <c r="E14" s="11" t="s">
        <v>23</v>
      </c>
      <c r="F14" s="29" t="s">
        <v>68</v>
      </c>
      <c r="G14" s="13" t="s">
        <v>69</v>
      </c>
    </row>
    <row r="15" spans="1:7" ht="12" customHeight="1">
      <c r="A15" s="81"/>
      <c r="B15" s="14" t="s">
        <v>70</v>
      </c>
      <c r="C15" s="10" t="str">
        <f>HYPERLINK("http://www.presentazionedelsignore.it/","www.presentazionedelsignore.it")</f>
        <v>www.presentazionedelsignore.it</v>
      </c>
      <c r="D15" s="29" t="s">
        <v>71</v>
      </c>
      <c r="E15" s="11" t="s">
        <v>23</v>
      </c>
      <c r="F15" s="29" t="s">
        <v>72</v>
      </c>
      <c r="G15" s="13" t="s">
        <v>73</v>
      </c>
    </row>
    <row r="16" spans="1:7" ht="12" customHeight="1">
      <c r="A16" s="81"/>
      <c r="B16" s="23" t="s">
        <v>74</v>
      </c>
      <c r="C16" s="30" t="str">
        <f>HYPERLINK("http://www.centrostudialetheia.org/","www.centrostudialetheia.org")</f>
        <v>www.centrostudialetheia.org</v>
      </c>
      <c r="D16" s="11" t="s">
        <v>75</v>
      </c>
      <c r="E16" s="11" t="s">
        <v>28</v>
      </c>
      <c r="F16" s="11" t="s">
        <v>76</v>
      </c>
      <c r="G16" s="16" t="s">
        <v>77</v>
      </c>
    </row>
    <row r="17" spans="1:7" ht="12" customHeight="1">
      <c r="A17" s="81"/>
      <c r="B17" s="23" t="s">
        <v>78</v>
      </c>
      <c r="C17" s="11" t="s">
        <v>79</v>
      </c>
      <c r="D17" s="11" t="s">
        <v>80</v>
      </c>
      <c r="E17" s="11" t="s">
        <v>63</v>
      </c>
      <c r="F17" s="11" t="s">
        <v>81</v>
      </c>
      <c r="G17" s="13" t="s">
        <v>82</v>
      </c>
    </row>
    <row r="18" spans="1:7" ht="12" customHeight="1">
      <c r="A18" s="81"/>
      <c r="B18" s="23" t="s">
        <v>83</v>
      </c>
      <c r="C18" s="10" t="s">
        <v>84</v>
      </c>
      <c r="D18" s="11" t="s">
        <v>85</v>
      </c>
      <c r="E18" s="11" t="s">
        <v>23</v>
      </c>
      <c r="F18" s="11" t="s">
        <v>86</v>
      </c>
      <c r="G18" s="16" t="s">
        <v>87</v>
      </c>
    </row>
    <row r="19" spans="1:7" ht="12" customHeight="1">
      <c r="A19" s="81"/>
      <c r="B19" s="23" t="s">
        <v>88</v>
      </c>
      <c r="C19" s="15" t="s">
        <v>89</v>
      </c>
      <c r="D19" s="11" t="s">
        <v>90</v>
      </c>
      <c r="E19" s="11" t="s">
        <v>28</v>
      </c>
      <c r="F19" s="11" t="s">
        <v>91</v>
      </c>
      <c r="G19" s="13" t="s">
        <v>92</v>
      </c>
    </row>
    <row r="20" spans="1:7" ht="12" customHeight="1">
      <c r="A20" s="81"/>
      <c r="B20" s="23" t="s">
        <v>93</v>
      </c>
      <c r="C20" s="11" t="s">
        <v>79</v>
      </c>
      <c r="D20" s="11" t="s">
        <v>94</v>
      </c>
      <c r="E20" s="11" t="s">
        <v>23</v>
      </c>
      <c r="F20" s="11" t="s">
        <v>95</v>
      </c>
      <c r="G20" s="13"/>
    </row>
    <row r="21" spans="1:7" ht="12" customHeight="1">
      <c r="A21" s="81"/>
      <c r="B21" s="23" t="s">
        <v>96</v>
      </c>
      <c r="C21" s="31" t="s">
        <v>97</v>
      </c>
      <c r="D21" s="11" t="s">
        <v>98</v>
      </c>
      <c r="E21" s="11" t="s">
        <v>28</v>
      </c>
      <c r="F21" s="11" t="s">
        <v>99</v>
      </c>
      <c r="G21" s="13" t="s">
        <v>100</v>
      </c>
    </row>
    <row r="22" spans="1:7" ht="12" customHeight="1">
      <c r="A22" s="81"/>
      <c r="B22" s="27" t="s">
        <v>101</v>
      </c>
      <c r="C22" s="10" t="s">
        <v>102</v>
      </c>
      <c r="D22" s="11" t="s">
        <v>103</v>
      </c>
      <c r="E22" s="11" t="s">
        <v>23</v>
      </c>
      <c r="F22" s="28" t="s">
        <v>104</v>
      </c>
      <c r="G22" s="16" t="s">
        <v>105</v>
      </c>
    </row>
    <row r="23" spans="1:7" ht="12" customHeight="1">
      <c r="A23" s="81"/>
      <c r="B23" s="23" t="s">
        <v>106</v>
      </c>
      <c r="C23" s="10" t="str">
        <f>HYPERLINK("https://fnismcosenza.wordpress.com/","https://fnismcosenza.wordpress.com")</f>
        <v>https://fnismcosenza.wordpress.com</v>
      </c>
      <c r="D23" s="11" t="s">
        <v>107</v>
      </c>
      <c r="E23" s="11" t="s">
        <v>63</v>
      </c>
      <c r="F23" s="11" t="s">
        <v>108</v>
      </c>
      <c r="G23" s="13" t="s">
        <v>109</v>
      </c>
    </row>
    <row r="24" spans="1:7" ht="12" customHeight="1">
      <c r="A24" s="81"/>
      <c r="B24" s="23" t="s">
        <v>110</v>
      </c>
      <c r="C24" s="10" t="s">
        <v>111</v>
      </c>
      <c r="D24" s="11" t="s">
        <v>112</v>
      </c>
      <c r="E24" s="11" t="s">
        <v>12</v>
      </c>
      <c r="F24" s="11" t="s">
        <v>113</v>
      </c>
      <c r="G24" s="13" t="s">
        <v>114</v>
      </c>
    </row>
    <row r="25" spans="1:7" ht="12" customHeight="1">
      <c r="A25" s="81"/>
      <c r="B25" s="23" t="s">
        <v>115</v>
      </c>
      <c r="C25" s="10" t="s">
        <v>116</v>
      </c>
      <c r="D25" s="11" t="s">
        <v>117</v>
      </c>
      <c r="E25" s="11" t="s">
        <v>63</v>
      </c>
      <c r="F25" s="11" t="s">
        <v>118</v>
      </c>
      <c r="G25" s="16" t="s">
        <v>119</v>
      </c>
    </row>
    <row r="26" spans="1:7" ht="12" customHeight="1">
      <c r="A26" s="81"/>
      <c r="B26" s="23" t="s">
        <v>120</v>
      </c>
      <c r="C26" s="30" t="str">
        <f>HYPERLINK("http://www.innovamentis.it/","http://www.innovamentis.it")</f>
        <v>http://www.innovamentis.it</v>
      </c>
      <c r="D26" s="11" t="s">
        <v>121</v>
      </c>
      <c r="E26" s="11" t="s">
        <v>23</v>
      </c>
      <c r="F26" s="11" t="s">
        <v>122</v>
      </c>
      <c r="G26" s="16" t="s">
        <v>123</v>
      </c>
    </row>
    <row r="27" spans="1:7" ht="12" customHeight="1">
      <c r="A27" s="81"/>
      <c r="B27" s="23" t="s">
        <v>124</v>
      </c>
      <c r="C27" s="10" t="s">
        <v>125</v>
      </c>
      <c r="D27" s="11" t="s">
        <v>126</v>
      </c>
      <c r="E27" s="11" t="s">
        <v>23</v>
      </c>
      <c r="F27" s="11" t="s">
        <v>127</v>
      </c>
      <c r="G27" s="16" t="s">
        <v>128</v>
      </c>
    </row>
    <row r="28" spans="1:7" ht="12" customHeight="1">
      <c r="A28" s="81"/>
      <c r="B28" s="32" t="s">
        <v>129</v>
      </c>
      <c r="C28" s="10"/>
      <c r="D28" s="11"/>
      <c r="E28" s="11" t="s">
        <v>23</v>
      </c>
      <c r="F28" s="33" t="s">
        <v>130</v>
      </c>
      <c r="G28" s="16"/>
    </row>
    <row r="29" spans="1:7" ht="12" customHeight="1">
      <c r="A29" s="81"/>
      <c r="B29" s="23" t="s">
        <v>131</v>
      </c>
      <c r="C29" s="34" t="s">
        <v>132</v>
      </c>
      <c r="D29" s="11" t="s">
        <v>133</v>
      </c>
      <c r="E29" s="11" t="s">
        <v>23</v>
      </c>
      <c r="F29" s="28" t="s">
        <v>134</v>
      </c>
      <c r="G29" s="16" t="s">
        <v>135</v>
      </c>
    </row>
    <row r="30" spans="1:7" ht="12" customHeight="1">
      <c r="A30" s="81"/>
      <c r="B30" s="23" t="s">
        <v>136</v>
      </c>
      <c r="C30" s="31" t="s">
        <v>137</v>
      </c>
      <c r="D30" s="11" t="s">
        <v>138</v>
      </c>
      <c r="E30" s="11" t="s">
        <v>23</v>
      </c>
      <c r="F30" s="11" t="s">
        <v>139</v>
      </c>
      <c r="G30" s="13" t="s">
        <v>140</v>
      </c>
    </row>
    <row r="31" spans="1:7" ht="12" customHeight="1">
      <c r="A31" s="81"/>
      <c r="B31" s="23" t="s">
        <v>141</v>
      </c>
      <c r="C31" s="11" t="s">
        <v>79</v>
      </c>
      <c r="D31" s="11" t="s">
        <v>142</v>
      </c>
      <c r="E31" s="11" t="s">
        <v>23</v>
      </c>
      <c r="F31" s="28" t="s">
        <v>143</v>
      </c>
      <c r="G31" s="13" t="s">
        <v>144</v>
      </c>
    </row>
    <row r="32" spans="1:7" ht="12" customHeight="1">
      <c r="A32" s="81"/>
      <c r="B32" s="23" t="s">
        <v>145</v>
      </c>
      <c r="C32" s="10" t="s">
        <v>146</v>
      </c>
      <c r="D32" s="11" t="s">
        <v>147</v>
      </c>
      <c r="E32" s="11" t="s">
        <v>23</v>
      </c>
      <c r="F32" s="11" t="s">
        <v>148</v>
      </c>
      <c r="G32" s="26" t="s">
        <v>149</v>
      </c>
    </row>
    <row r="33" spans="1:7" ht="12" customHeight="1">
      <c r="A33" s="81"/>
      <c r="B33" s="23" t="s">
        <v>150</v>
      </c>
      <c r="C33" s="30" t="str">
        <f>HYPERLINK("http://www.monithoncalabria.it/","www.monithoncalabria.it")</f>
        <v>www.monithoncalabria.it</v>
      </c>
      <c r="D33" s="11" t="s">
        <v>151</v>
      </c>
      <c r="E33" s="11" t="s">
        <v>28</v>
      </c>
      <c r="F33" s="11" t="s">
        <v>152</v>
      </c>
      <c r="G33" s="16" t="s">
        <v>153</v>
      </c>
    </row>
    <row r="34" spans="1:7" ht="12" customHeight="1">
      <c r="A34" s="81"/>
      <c r="B34" s="23" t="s">
        <v>154</v>
      </c>
      <c r="C34" s="10" t="str">
        <f>HYPERLINK("http://www.prolocosanmarcoargentano.com/","http://www.prolocosanmarcoargentano.com ")</f>
        <v xml:space="preserve">http://www.prolocosanmarcoargentano.com </v>
      </c>
      <c r="D34" s="11" t="s">
        <v>155</v>
      </c>
      <c r="E34" s="11" t="s">
        <v>23</v>
      </c>
      <c r="F34" s="11" t="s">
        <v>156</v>
      </c>
      <c r="G34" s="16" t="s">
        <v>157</v>
      </c>
    </row>
    <row r="35" spans="1:7" ht="12" customHeight="1">
      <c r="A35" s="81"/>
      <c r="B35" s="35" t="s">
        <v>158</v>
      </c>
      <c r="C35" s="30" t="str">
        <f>HYPERLINK("http://www.pronexus.it/","www.pronexus.it")</f>
        <v>www.pronexus.it</v>
      </c>
      <c r="D35" s="11" t="s">
        <v>159</v>
      </c>
      <c r="E35" s="11" t="s">
        <v>23</v>
      </c>
      <c r="F35" s="11" t="s">
        <v>160</v>
      </c>
      <c r="G35" s="16" t="s">
        <v>161</v>
      </c>
    </row>
    <row r="36" spans="1:7" ht="12" customHeight="1">
      <c r="A36" s="82"/>
      <c r="B36" s="19" t="s">
        <v>162</v>
      </c>
      <c r="C36" s="20" t="str">
        <f>HYPERLINK("http://www.csvcosenza.it/","www.csvcosenza.it")</f>
        <v>www.csvcosenza.it</v>
      </c>
      <c r="D36" s="21" t="s">
        <v>163</v>
      </c>
      <c r="E36" s="21" t="s">
        <v>63</v>
      </c>
      <c r="F36" s="21" t="s">
        <v>164</v>
      </c>
      <c r="G36" s="22" t="s">
        <v>165</v>
      </c>
    </row>
    <row r="37" spans="1:7" ht="12" customHeight="1">
      <c r="A37" s="80" t="s">
        <v>166</v>
      </c>
      <c r="B37" s="14" t="s">
        <v>167</v>
      </c>
      <c r="C37" s="10" t="s">
        <v>168</v>
      </c>
      <c r="D37" s="29" t="s">
        <v>169</v>
      </c>
      <c r="E37" s="11" t="s">
        <v>28</v>
      </c>
      <c r="F37" s="29" t="s">
        <v>170</v>
      </c>
      <c r="G37" s="16" t="s">
        <v>171</v>
      </c>
    </row>
    <row r="38" spans="1:7" ht="12" customHeight="1">
      <c r="A38" s="81"/>
      <c r="B38" s="14" t="s">
        <v>172</v>
      </c>
      <c r="C38" s="10" t="str">
        <f>HYPERLINK("http://www.antaitalia.it/","www.antaitalia.it; www.antabenevento.it")</f>
        <v>www.antaitalia.it; www.antabenevento.it</v>
      </c>
      <c r="D38" s="29" t="s">
        <v>173</v>
      </c>
      <c r="E38" s="11" t="s">
        <v>12</v>
      </c>
      <c r="F38" s="36" t="s">
        <v>174</v>
      </c>
      <c r="G38" s="13" t="s">
        <v>175</v>
      </c>
    </row>
    <row r="39" spans="1:7" ht="12" customHeight="1">
      <c r="A39" s="81"/>
      <c r="B39" s="14" t="s">
        <v>176</v>
      </c>
      <c r="C39" s="10" t="s">
        <v>177</v>
      </c>
      <c r="D39" s="29" t="s">
        <v>178</v>
      </c>
      <c r="E39" s="11" t="s">
        <v>23</v>
      </c>
      <c r="F39" s="29" t="s">
        <v>179</v>
      </c>
      <c r="G39" s="13" t="s">
        <v>180</v>
      </c>
    </row>
    <row r="40" spans="1:7" ht="12" customHeight="1">
      <c r="A40" s="81"/>
      <c r="B40" s="14" t="s">
        <v>181</v>
      </c>
      <c r="C40" s="31" t="s">
        <v>182</v>
      </c>
      <c r="D40" s="29" t="s">
        <v>183</v>
      </c>
      <c r="E40" s="11" t="s">
        <v>63</v>
      </c>
      <c r="F40" s="29" t="s">
        <v>184</v>
      </c>
      <c r="G40" s="13" t="s">
        <v>185</v>
      </c>
    </row>
    <row r="41" spans="1:7" ht="12" customHeight="1">
      <c r="A41" s="81"/>
      <c r="B41" s="14" t="s">
        <v>186</v>
      </c>
      <c r="C41" s="31" t="str">
        <f>HYPERLINK("http://www.avfvolontarifaito.it/","www.avfvolontarifaito.it ")</f>
        <v xml:space="preserve">www.avfvolontarifaito.it </v>
      </c>
      <c r="D41" s="29" t="s">
        <v>187</v>
      </c>
      <c r="E41" s="11" t="s">
        <v>63</v>
      </c>
      <c r="F41" s="29" t="s">
        <v>188</v>
      </c>
      <c r="G41" s="37" t="s">
        <v>189</v>
      </c>
    </row>
    <row r="42" spans="1:7" ht="12" customHeight="1">
      <c r="A42" s="81"/>
      <c r="B42" s="23" t="s">
        <v>190</v>
      </c>
      <c r="C42" s="30" t="str">
        <f>HYPERLINK("http://www.bimed.net/","www.bimed.net")</f>
        <v>www.bimed.net</v>
      </c>
      <c r="D42" s="11" t="s">
        <v>191</v>
      </c>
      <c r="E42" s="11" t="s">
        <v>12</v>
      </c>
      <c r="F42" s="11" t="s">
        <v>192</v>
      </c>
      <c r="G42" s="13" t="s">
        <v>193</v>
      </c>
    </row>
    <row r="43" spans="1:7" ht="12" customHeight="1">
      <c r="A43" s="81"/>
      <c r="B43" s="23" t="s">
        <v>194</v>
      </c>
      <c r="C43" s="11"/>
      <c r="D43" s="11" t="s">
        <v>195</v>
      </c>
      <c r="E43" s="11" t="s">
        <v>23</v>
      </c>
      <c r="F43" s="11" t="s">
        <v>196</v>
      </c>
      <c r="G43" s="13" t="s">
        <v>197</v>
      </c>
    </row>
    <row r="44" spans="1:7" ht="12" customHeight="1">
      <c r="A44" s="81"/>
      <c r="B44" s="23" t="s">
        <v>198</v>
      </c>
      <c r="C44" s="10" t="s">
        <v>199</v>
      </c>
      <c r="D44" s="11" t="s">
        <v>200</v>
      </c>
      <c r="E44" s="11" t="s">
        <v>23</v>
      </c>
      <c r="F44" s="11" t="s">
        <v>201</v>
      </c>
      <c r="G44" s="16" t="s">
        <v>202</v>
      </c>
    </row>
    <row r="45" spans="1:7" ht="12" customHeight="1">
      <c r="A45" s="81"/>
      <c r="B45" s="14" t="s">
        <v>203</v>
      </c>
      <c r="C45" s="31" t="str">
        <f>HYPERLINK("http://www.premiocomete.it/","www.premiocomete.it")</f>
        <v>www.premiocomete.it</v>
      </c>
      <c r="D45" s="29" t="s">
        <v>204</v>
      </c>
      <c r="E45" s="11" t="s">
        <v>23</v>
      </c>
      <c r="F45" s="29" t="s">
        <v>205</v>
      </c>
      <c r="G45" s="13" t="s">
        <v>206</v>
      </c>
    </row>
    <row r="46" spans="1:7" ht="12" customHeight="1">
      <c r="A46" s="81"/>
      <c r="B46" s="23" t="s">
        <v>207</v>
      </c>
      <c r="C46" s="10" t="str">
        <f>HYPERLINK("https://www.facebook.com/associazioneennea/","https://www.facebook.com/associazioneennea/")</f>
        <v>https://www.facebook.com/associazioneennea/</v>
      </c>
      <c r="D46" s="11" t="s">
        <v>208</v>
      </c>
      <c r="E46" s="11" t="s">
        <v>28</v>
      </c>
      <c r="F46" s="11" t="s">
        <v>209</v>
      </c>
      <c r="G46" s="13" t="s">
        <v>210</v>
      </c>
    </row>
    <row r="47" spans="1:7" ht="12" customHeight="1">
      <c r="A47" s="81"/>
      <c r="B47" s="23" t="s">
        <v>211</v>
      </c>
      <c r="C47" s="30" t="str">
        <f>HYPERLINK("http://www.esseniauetp.it/","www.esseniauetp.it")</f>
        <v>www.esseniauetp.it</v>
      </c>
      <c r="D47" s="11" t="s">
        <v>212</v>
      </c>
      <c r="E47" s="11" t="s">
        <v>63</v>
      </c>
      <c r="F47" s="11" t="s">
        <v>213</v>
      </c>
      <c r="G47" s="16" t="s">
        <v>214</v>
      </c>
    </row>
    <row r="48" spans="1:7" ht="12" customHeight="1">
      <c r="A48" s="81"/>
      <c r="B48" s="23" t="s">
        <v>215</v>
      </c>
      <c r="C48" s="10" t="s">
        <v>216</v>
      </c>
      <c r="D48" s="11" t="s">
        <v>217</v>
      </c>
      <c r="E48" s="11" t="s">
        <v>28</v>
      </c>
      <c r="F48" s="11" t="s">
        <v>218</v>
      </c>
      <c r="G48" s="16" t="s">
        <v>219</v>
      </c>
    </row>
    <row r="49" spans="1:7" ht="12" customHeight="1">
      <c r="A49" s="81"/>
      <c r="B49" s="14" t="s">
        <v>220</v>
      </c>
      <c r="C49" s="10" t="str">
        <f>HYPERLINK("http://www.legambienteventoinfaccia.it/","www.legambienteventoinfaccia.it")</f>
        <v>www.legambienteventoinfaccia.it</v>
      </c>
      <c r="D49" s="29" t="s">
        <v>221</v>
      </c>
      <c r="E49" s="11" t="s">
        <v>23</v>
      </c>
      <c r="F49" s="29" t="s">
        <v>222</v>
      </c>
      <c r="G49" s="13" t="s">
        <v>223</v>
      </c>
    </row>
    <row r="50" spans="1:7" ht="12" customHeight="1">
      <c r="A50" s="81"/>
      <c r="B50" s="23" t="s">
        <v>224</v>
      </c>
      <c r="C50" s="30" t="str">
        <f>HYPERLINK("http://www.mappi-na.it/","www.mappi-na.it")</f>
        <v>www.mappi-na.it</v>
      </c>
      <c r="D50" s="11" t="s">
        <v>225</v>
      </c>
      <c r="E50" s="11" t="s">
        <v>23</v>
      </c>
      <c r="F50" s="28" t="s">
        <v>226</v>
      </c>
      <c r="G50" s="16" t="s">
        <v>227</v>
      </c>
    </row>
    <row r="51" spans="1:7" ht="12" customHeight="1">
      <c r="A51" s="81"/>
      <c r="B51" s="23" t="s">
        <v>228</v>
      </c>
      <c r="C51" s="30" t="s">
        <v>229</v>
      </c>
      <c r="D51" s="11" t="s">
        <v>230</v>
      </c>
      <c r="E51" s="11" t="s">
        <v>23</v>
      </c>
      <c r="F51" s="38" t="s">
        <v>231</v>
      </c>
      <c r="G51" s="13" t="s">
        <v>232</v>
      </c>
    </row>
    <row r="52" spans="1:7" ht="12" customHeight="1">
      <c r="A52" s="81"/>
      <c r="B52" s="23" t="s">
        <v>233</v>
      </c>
      <c r="C52" s="30" t="str">
        <f>HYPERLINK("http://www.napoliopeninnovation.it/","http://www.napoliopeninnovation.it/")</f>
        <v>http://www.napoliopeninnovation.it/</v>
      </c>
      <c r="D52" s="11" t="s">
        <v>234</v>
      </c>
      <c r="E52" s="11" t="s">
        <v>63</v>
      </c>
      <c r="F52" s="11" t="s">
        <v>235</v>
      </c>
      <c r="G52" s="13" t="s">
        <v>236</v>
      </c>
    </row>
    <row r="53" spans="1:7" ht="12" customHeight="1">
      <c r="A53" s="81"/>
      <c r="B53" s="23" t="s">
        <v>237</v>
      </c>
      <c r="C53" s="30" t="str">
        <f>HYPERLINK("http://www.noiateurope.it/","www.noiateurope.it")</f>
        <v>www.noiateurope.it</v>
      </c>
      <c r="D53" s="11" t="s">
        <v>238</v>
      </c>
      <c r="E53" s="11" t="s">
        <v>63</v>
      </c>
      <c r="F53" s="11" t="s">
        <v>239</v>
      </c>
      <c r="G53" s="13" t="s">
        <v>240</v>
      </c>
    </row>
    <row r="54" spans="1:7" ht="12" customHeight="1">
      <c r="A54" s="81"/>
      <c r="B54" s="23" t="s">
        <v>241</v>
      </c>
      <c r="C54" s="30" t="s">
        <v>242</v>
      </c>
      <c r="D54" s="11" t="s">
        <v>243</v>
      </c>
      <c r="E54" s="11" t="s">
        <v>63</v>
      </c>
      <c r="F54" s="28" t="s">
        <v>244</v>
      </c>
      <c r="G54" s="16" t="s">
        <v>245</v>
      </c>
    </row>
    <row r="55" spans="1:7" ht="12" customHeight="1">
      <c r="A55" s="81"/>
      <c r="B55" s="27" t="s">
        <v>246</v>
      </c>
      <c r="C55" s="31" t="s">
        <v>247</v>
      </c>
      <c r="D55" s="28" t="s">
        <v>248</v>
      </c>
      <c r="E55" s="11" t="s">
        <v>23</v>
      </c>
      <c r="F55" s="28" t="s">
        <v>249</v>
      </c>
      <c r="G55" s="16" t="s">
        <v>250</v>
      </c>
    </row>
    <row r="56" spans="1:7" ht="12" customHeight="1">
      <c r="A56" s="81"/>
      <c r="B56" s="23" t="s">
        <v>251</v>
      </c>
      <c r="C56" s="30" t="s">
        <v>252</v>
      </c>
      <c r="D56" s="11" t="s">
        <v>253</v>
      </c>
      <c r="E56" s="11" t="s">
        <v>63</v>
      </c>
      <c r="F56" s="11" t="s">
        <v>254</v>
      </c>
      <c r="G56" s="13" t="s">
        <v>255</v>
      </c>
    </row>
    <row r="57" spans="1:7" ht="12" customHeight="1">
      <c r="A57" s="81"/>
      <c r="B57" s="14" t="s">
        <v>256</v>
      </c>
      <c r="C57" s="10" t="str">
        <f>HYPERLINK("http://pompei2033.it/","http://pompei2033.it")</f>
        <v>http://pompei2033.it</v>
      </c>
      <c r="D57" s="29" t="s">
        <v>257</v>
      </c>
      <c r="E57" s="11" t="s">
        <v>63</v>
      </c>
      <c r="F57" s="29" t="s">
        <v>258</v>
      </c>
      <c r="G57" s="13" t="s">
        <v>259</v>
      </c>
    </row>
    <row r="58" spans="1:7" ht="12" customHeight="1">
      <c r="A58" s="81"/>
      <c r="B58" s="14" t="s">
        <v>260</v>
      </c>
      <c r="C58" s="10" t="str">
        <f>HYPERLINK("http://www.prolocodimarcianise.it/la-citta.php","www.prolocodimarcianise.it/la-citta.php")</f>
        <v>www.prolocodimarcianise.it/la-citta.php</v>
      </c>
      <c r="D58" s="29" t="s">
        <v>261</v>
      </c>
      <c r="E58" s="11" t="s">
        <v>23</v>
      </c>
      <c r="F58" s="29" t="s">
        <v>262</v>
      </c>
      <c r="G58" s="13" t="s">
        <v>263</v>
      </c>
    </row>
    <row r="59" spans="1:7" ht="12" customHeight="1">
      <c r="A59" s="81"/>
      <c r="B59" s="14" t="s">
        <v>264</v>
      </c>
      <c r="C59" s="10" t="str">
        <f>HYPERLINK("http://www.prolocopoggiomarino.it/","www.prolocopoggiomarino.it")</f>
        <v>www.prolocopoggiomarino.it</v>
      </c>
      <c r="D59" s="29" t="s">
        <v>265</v>
      </c>
      <c r="E59" s="11" t="s">
        <v>23</v>
      </c>
      <c r="F59" s="29" t="s">
        <v>266</v>
      </c>
      <c r="G59" s="39" t="s">
        <v>267</v>
      </c>
    </row>
    <row r="60" spans="1:7" ht="12" customHeight="1">
      <c r="A60" s="81"/>
      <c r="B60" s="23" t="s">
        <v>268</v>
      </c>
      <c r="C60" s="30" t="s">
        <v>269</v>
      </c>
      <c r="D60" s="11" t="s">
        <v>270</v>
      </c>
      <c r="E60" s="11" t="s">
        <v>28</v>
      </c>
      <c r="F60" s="28" t="s">
        <v>271</v>
      </c>
      <c r="G60" s="13" t="s">
        <v>272</v>
      </c>
    </row>
    <row r="61" spans="1:7" ht="12" customHeight="1">
      <c r="A61" s="81"/>
      <c r="B61" s="14" t="s">
        <v>273</v>
      </c>
      <c r="C61" s="10" t="str">
        <f>HYPERLINK("http://www.slowfoodcilento.it/","www.slowfoodcilento.it")</f>
        <v>www.slowfoodcilento.it</v>
      </c>
      <c r="D61" s="29" t="s">
        <v>274</v>
      </c>
      <c r="E61" s="11" t="s">
        <v>63</v>
      </c>
      <c r="F61" s="29" t="s">
        <v>275</v>
      </c>
      <c r="G61" s="13" t="s">
        <v>276</v>
      </c>
    </row>
    <row r="62" spans="1:7" ht="12" customHeight="1">
      <c r="A62" s="81"/>
      <c r="B62" s="40" t="s">
        <v>277</v>
      </c>
      <c r="C62" s="15" t="s">
        <v>278</v>
      </c>
      <c r="D62" s="29" t="s">
        <v>279</v>
      </c>
      <c r="E62" s="11" t="s">
        <v>63</v>
      </c>
      <c r="F62" s="29" t="s">
        <v>280</v>
      </c>
      <c r="G62" s="13" t="s">
        <v>281</v>
      </c>
    </row>
    <row r="63" spans="1:7" ht="12" customHeight="1">
      <c r="A63" s="82"/>
      <c r="B63" s="41" t="s">
        <v>282</v>
      </c>
      <c r="C63" s="42" t="s">
        <v>283</v>
      </c>
      <c r="D63" s="43" t="s">
        <v>284</v>
      </c>
      <c r="E63" s="21" t="s">
        <v>63</v>
      </c>
      <c r="F63" s="43" t="s">
        <v>285</v>
      </c>
      <c r="G63" s="22" t="s">
        <v>286</v>
      </c>
    </row>
    <row r="64" spans="1:7" ht="12" customHeight="1">
      <c r="A64" s="80" t="s">
        <v>287</v>
      </c>
      <c r="B64" s="14" t="s">
        <v>288</v>
      </c>
      <c r="C64" s="10" t="s">
        <v>289</v>
      </c>
      <c r="D64" s="29" t="s">
        <v>290</v>
      </c>
      <c r="E64" s="11" t="s">
        <v>63</v>
      </c>
      <c r="F64" s="29" t="s">
        <v>291</v>
      </c>
      <c r="G64" s="13" t="s">
        <v>292</v>
      </c>
    </row>
    <row r="65" spans="1:7" ht="12" customHeight="1">
      <c r="A65" s="81"/>
      <c r="B65" s="14" t="s">
        <v>293</v>
      </c>
      <c r="C65" s="31" t="s">
        <v>294</v>
      </c>
      <c r="D65" s="29" t="s">
        <v>295</v>
      </c>
      <c r="E65" s="11" t="s">
        <v>23</v>
      </c>
      <c r="F65" s="29" t="s">
        <v>296</v>
      </c>
      <c r="G65" s="13" t="s">
        <v>297</v>
      </c>
    </row>
    <row r="66" spans="1:7" ht="12" customHeight="1">
      <c r="A66" s="81"/>
      <c r="B66" s="14" t="s">
        <v>298</v>
      </c>
      <c r="C66" s="10" t="str">
        <f>HYPERLINK("http://www.aspsocialesudest.it/","www.aspsocialesudest.it")</f>
        <v>www.aspsocialesudest.it</v>
      </c>
      <c r="D66" s="29" t="s">
        <v>299</v>
      </c>
      <c r="E66" s="11" t="s">
        <v>63</v>
      </c>
      <c r="F66" s="29" t="s">
        <v>300</v>
      </c>
      <c r="G66" s="13" t="s">
        <v>301</v>
      </c>
    </row>
    <row r="67" spans="1:7" ht="12" customHeight="1">
      <c r="A67" s="81"/>
      <c r="B67" s="23" t="s">
        <v>302</v>
      </c>
      <c r="C67" s="30" t="str">
        <f>HYPERLINK("http://www.bolognachannel.tv/","www.bolognachannel.tv")</f>
        <v>www.bolognachannel.tv</v>
      </c>
      <c r="D67" s="11" t="s">
        <v>303</v>
      </c>
      <c r="E67" s="11" t="s">
        <v>63</v>
      </c>
      <c r="F67" s="11" t="s">
        <v>304</v>
      </c>
      <c r="G67" s="13" t="s">
        <v>305</v>
      </c>
    </row>
    <row r="68" spans="1:7" ht="12" customHeight="1">
      <c r="A68" s="81"/>
      <c r="B68" s="23" t="s">
        <v>306</v>
      </c>
      <c r="C68" s="30" t="str">
        <f>HYPERLINK("http://officinaonoff.com/","http://officinaonoff.com/")</f>
        <v>http://officinaonoff.com/</v>
      </c>
      <c r="D68" s="11" t="s">
        <v>307</v>
      </c>
      <c r="E68" s="11" t="s">
        <v>23</v>
      </c>
      <c r="F68" s="11" t="s">
        <v>308</v>
      </c>
      <c r="G68" s="13" t="s">
        <v>309</v>
      </c>
    </row>
    <row r="69" spans="1:7" ht="12" customHeight="1">
      <c r="A69" s="82"/>
      <c r="B69" s="35" t="s">
        <v>310</v>
      </c>
      <c r="C69" s="30" t="str">
        <f>HYPERLINK("http://www.anab.it/","www.anab.it")</f>
        <v>www.anab.it</v>
      </c>
      <c r="D69" s="11" t="s">
        <v>311</v>
      </c>
      <c r="E69" s="11" t="s">
        <v>12</v>
      </c>
      <c r="F69" s="11" t="s">
        <v>312</v>
      </c>
      <c r="G69" s="13" t="s">
        <v>313</v>
      </c>
    </row>
    <row r="70" spans="1:7" ht="12" customHeight="1">
      <c r="A70" s="80" t="s">
        <v>314</v>
      </c>
      <c r="B70" s="14" t="s">
        <v>315</v>
      </c>
      <c r="C70" s="11" t="s">
        <v>79</v>
      </c>
      <c r="D70" s="29" t="s">
        <v>316</v>
      </c>
      <c r="E70" s="21" t="s">
        <v>28</v>
      </c>
      <c r="F70" s="29" t="s">
        <v>317</v>
      </c>
      <c r="G70" s="13" t="s">
        <v>318</v>
      </c>
    </row>
    <row r="71" spans="1:7" ht="12" customHeight="1">
      <c r="A71" s="81"/>
      <c r="B71" s="18" t="s">
        <v>319</v>
      </c>
      <c r="C71" s="44" t="s">
        <v>320</v>
      </c>
      <c r="D71" s="45" t="s">
        <v>321</v>
      </c>
      <c r="E71" s="11" t="s">
        <v>28</v>
      </c>
      <c r="F71" s="29" t="s">
        <v>322</v>
      </c>
      <c r="G71" s="13" t="s">
        <v>323</v>
      </c>
    </row>
    <row r="72" spans="1:7" ht="12" customHeight="1">
      <c r="A72" s="82"/>
      <c r="B72" s="46" t="s">
        <v>324</v>
      </c>
      <c r="C72" s="42" t="str">
        <f>HYPERLINK("http://www.lacustimavi.it/","www.lacustimavi.it")</f>
        <v>www.lacustimavi.it</v>
      </c>
      <c r="D72" s="47" t="s">
        <v>325</v>
      </c>
      <c r="E72" s="21" t="s">
        <v>23</v>
      </c>
      <c r="F72" s="47" t="s">
        <v>326</v>
      </c>
      <c r="G72" s="48" t="s">
        <v>327</v>
      </c>
    </row>
    <row r="73" spans="1:7" ht="12" customHeight="1">
      <c r="A73" s="80" t="s">
        <v>328</v>
      </c>
      <c r="B73" s="23" t="s">
        <v>329</v>
      </c>
      <c r="C73" s="30" t="str">
        <f>HYPERLINK("http://www.associazioneaim.it/","www.associazioneaim.it")</f>
        <v>www.associazioneaim.it</v>
      </c>
      <c r="D73" s="11" t="s">
        <v>330</v>
      </c>
      <c r="E73" s="11" t="s">
        <v>23</v>
      </c>
      <c r="F73" s="11" t="s">
        <v>331</v>
      </c>
      <c r="G73" s="13" t="s">
        <v>332</v>
      </c>
    </row>
    <row r="74" spans="1:7" ht="12" customHeight="1">
      <c r="A74" s="81"/>
      <c r="B74" s="23" t="s">
        <v>333</v>
      </c>
      <c r="C74" s="10" t="s">
        <v>334</v>
      </c>
      <c r="D74" s="11" t="s">
        <v>335</v>
      </c>
      <c r="E74" s="11" t="s">
        <v>23</v>
      </c>
      <c r="F74" s="11" t="s">
        <v>336</v>
      </c>
      <c r="G74" s="13" t="s">
        <v>337</v>
      </c>
    </row>
    <row r="75" spans="1:7" ht="12" customHeight="1">
      <c r="A75" s="81"/>
      <c r="B75" s="23" t="s">
        <v>338</v>
      </c>
      <c r="C75" s="30" t="s">
        <v>339</v>
      </c>
      <c r="D75" s="11" t="s">
        <v>340</v>
      </c>
      <c r="E75" s="11" t="s">
        <v>23</v>
      </c>
      <c r="F75" s="11" t="s">
        <v>341</v>
      </c>
      <c r="G75" s="13" t="s">
        <v>342</v>
      </c>
    </row>
    <row r="76" spans="1:7" ht="12" customHeight="1">
      <c r="A76" s="81"/>
      <c r="B76" s="23" t="s">
        <v>343</v>
      </c>
      <c r="C76" s="10" t="str">
        <f>HYPERLINK("https://sites.google.com/site/assocsirio/","https://sites.google.com/site/assocsirio/")</f>
        <v>https://sites.google.com/site/assocsirio/</v>
      </c>
      <c r="D76" s="11" t="s">
        <v>344</v>
      </c>
      <c r="E76" s="11" t="s">
        <v>23</v>
      </c>
      <c r="F76" s="11" t="s">
        <v>345</v>
      </c>
      <c r="G76" s="13" t="s">
        <v>346</v>
      </c>
    </row>
    <row r="77" spans="1:7" ht="12" customHeight="1">
      <c r="A77" s="81"/>
      <c r="B77" s="23" t="s">
        <v>347</v>
      </c>
      <c r="C77" s="10" t="str">
        <f>HYPERLINK("http://www.cittadinanzattiva.it/","www.cittadinanzattiva.it")</f>
        <v>www.cittadinanzattiva.it</v>
      </c>
      <c r="D77" s="11" t="s">
        <v>348</v>
      </c>
      <c r="E77" s="11" t="s">
        <v>12</v>
      </c>
      <c r="F77" s="11" t="s">
        <v>349</v>
      </c>
      <c r="G77" s="13" t="s">
        <v>350</v>
      </c>
    </row>
    <row r="78" spans="1:7" ht="12" customHeight="1">
      <c r="A78" s="81"/>
      <c r="B78" s="27" t="s">
        <v>351</v>
      </c>
      <c r="C78" s="30" t="str">
        <f>HYPERLINK("http://www.earthdayitalia.org/","www.earthdayitalia.org")</f>
        <v>www.earthdayitalia.org</v>
      </c>
      <c r="D78" s="11" t="s">
        <v>352</v>
      </c>
      <c r="E78" s="11" t="s">
        <v>12</v>
      </c>
      <c r="F78" s="28" t="s">
        <v>353</v>
      </c>
      <c r="G78" s="16" t="s">
        <v>354</v>
      </c>
    </row>
    <row r="79" spans="1:7" ht="12" customHeight="1">
      <c r="A79" s="81"/>
      <c r="B79" s="23" t="s">
        <v>110</v>
      </c>
      <c r="C79" s="10" t="s">
        <v>111</v>
      </c>
      <c r="D79" s="11" t="s">
        <v>355</v>
      </c>
      <c r="E79" s="11" t="s">
        <v>12</v>
      </c>
      <c r="F79" s="11"/>
      <c r="G79" s="13" t="s">
        <v>356</v>
      </c>
    </row>
    <row r="80" spans="1:7" ht="12" customHeight="1">
      <c r="A80" s="81"/>
      <c r="B80" s="23" t="s">
        <v>357</v>
      </c>
      <c r="C80" s="10" t="str">
        <f>HYPERLINK("http://www.legambientelazio.it/tag/frosinone/","http://www.legambientelazio.it/tag/frosinone/")</f>
        <v>http://www.legambientelazio.it/tag/frosinone/</v>
      </c>
      <c r="D80" s="11" t="s">
        <v>358</v>
      </c>
      <c r="E80" s="11" t="s">
        <v>63</v>
      </c>
      <c r="F80" s="11" t="s">
        <v>359</v>
      </c>
      <c r="G80" s="13" t="s">
        <v>360</v>
      </c>
    </row>
    <row r="81" spans="1:7" ht="12" customHeight="1">
      <c r="A81" s="81"/>
      <c r="B81" s="23" t="s">
        <v>361</v>
      </c>
      <c r="C81" s="10" t="s">
        <v>362</v>
      </c>
      <c r="D81" s="45" t="s">
        <v>363</v>
      </c>
      <c r="E81" s="11" t="s">
        <v>28</v>
      </c>
      <c r="F81" s="11" t="s">
        <v>364</v>
      </c>
      <c r="G81" s="16" t="s">
        <v>365</v>
      </c>
    </row>
    <row r="82" spans="1:7" ht="12" customHeight="1">
      <c r="A82" s="81"/>
      <c r="B82" s="27" t="s">
        <v>366</v>
      </c>
      <c r="C82" s="30" t="s">
        <v>367</v>
      </c>
      <c r="D82" s="28" t="s">
        <v>368</v>
      </c>
      <c r="E82" s="28" t="s">
        <v>12</v>
      </c>
      <c r="F82" s="28" t="s">
        <v>369</v>
      </c>
      <c r="G82" s="16" t="s">
        <v>370</v>
      </c>
    </row>
    <row r="83" spans="1:7" ht="12" customHeight="1">
      <c r="A83" s="81"/>
      <c r="B83" s="23" t="s">
        <v>371</v>
      </c>
      <c r="C83" s="34" t="s">
        <v>372</v>
      </c>
      <c r="D83" s="11" t="s">
        <v>58</v>
      </c>
      <c r="E83" s="11" t="s">
        <v>12</v>
      </c>
      <c r="F83" s="11" t="s">
        <v>373</v>
      </c>
      <c r="G83" s="49" t="s">
        <v>374</v>
      </c>
    </row>
    <row r="84" spans="1:7" ht="12" customHeight="1">
      <c r="A84" s="81"/>
      <c r="B84" s="27" t="s">
        <v>375</v>
      </c>
      <c r="C84" s="34" t="str">
        <f>HYPERLINK("http://www.millepiani.eu/","www.millepiani.eu")</f>
        <v>www.millepiani.eu</v>
      </c>
      <c r="D84" s="28" t="s">
        <v>376</v>
      </c>
      <c r="E84" s="11" t="s">
        <v>23</v>
      </c>
      <c r="F84" s="28" t="s">
        <v>377</v>
      </c>
      <c r="G84" s="13" t="s">
        <v>378</v>
      </c>
    </row>
    <row r="85" spans="1:7" ht="12" customHeight="1">
      <c r="A85" s="81"/>
      <c r="B85" s="23" t="s">
        <v>379</v>
      </c>
      <c r="C85" s="10" t="s">
        <v>380</v>
      </c>
      <c r="D85" s="11" t="s">
        <v>381</v>
      </c>
      <c r="E85" s="11" t="s">
        <v>23</v>
      </c>
      <c r="F85" s="11" t="s">
        <v>382</v>
      </c>
      <c r="G85" s="13" t="s">
        <v>383</v>
      </c>
    </row>
    <row r="86" spans="1:7" ht="12" customHeight="1">
      <c r="A86" s="81"/>
      <c r="B86" s="23" t="s">
        <v>384</v>
      </c>
      <c r="C86" s="30" t="str">
        <f>HYPERLINK("http://www.progetto-rena.it/","www.progetto-rena.it")</f>
        <v>www.progetto-rena.it</v>
      </c>
      <c r="D86" s="11" t="s">
        <v>385</v>
      </c>
      <c r="E86" s="11" t="s">
        <v>12</v>
      </c>
      <c r="F86" s="11" t="s">
        <v>386</v>
      </c>
      <c r="G86" s="13" t="s">
        <v>387</v>
      </c>
    </row>
    <row r="87" spans="1:7" ht="12" customHeight="1">
      <c r="A87" s="81"/>
      <c r="B87" s="23" t="s">
        <v>388</v>
      </c>
      <c r="C87" s="30" t="s">
        <v>389</v>
      </c>
      <c r="D87" s="11" t="s">
        <v>390</v>
      </c>
      <c r="E87" s="11" t="s">
        <v>12</v>
      </c>
      <c r="F87" s="28" t="s">
        <v>391</v>
      </c>
      <c r="G87" s="16" t="s">
        <v>392</v>
      </c>
    </row>
    <row r="88" spans="1:7" ht="12" customHeight="1">
      <c r="A88" s="82"/>
      <c r="B88" s="19" t="s">
        <v>393</v>
      </c>
      <c r="C88" s="20" t="str">
        <f>HYPERLINK("http://www.statigeneralinnovazione.it/online/","http://www.statigeneralinnovazione.it/online/")</f>
        <v>http://www.statigeneralinnovazione.it/online/</v>
      </c>
      <c r="D88" s="21" t="s">
        <v>394</v>
      </c>
      <c r="E88" s="21" t="s">
        <v>12</v>
      </c>
      <c r="F88" s="21" t="s">
        <v>395</v>
      </c>
      <c r="G88" s="22" t="s">
        <v>396</v>
      </c>
    </row>
    <row r="89" spans="1:7" ht="12" customHeight="1">
      <c r="A89" s="50" t="s">
        <v>397</v>
      </c>
      <c r="B89" s="51" t="s">
        <v>398</v>
      </c>
      <c r="C89" s="52" t="str">
        <f>HYPERLINK("http://www.opengenova.org/","http://www.opengenova.org/")</f>
        <v>http://www.opengenova.org/</v>
      </c>
      <c r="D89" s="53" t="s">
        <v>399</v>
      </c>
      <c r="E89" s="53" t="s">
        <v>23</v>
      </c>
      <c r="F89" s="53" t="s">
        <v>400</v>
      </c>
      <c r="G89" s="48" t="s">
        <v>401</v>
      </c>
    </row>
    <row r="90" spans="1:7" ht="12" customHeight="1">
      <c r="A90" s="80" t="s">
        <v>402</v>
      </c>
      <c r="B90" s="54" t="s">
        <v>403</v>
      </c>
      <c r="C90" s="55" t="str">
        <f>HYPERLINK("http://www.aisuversoitaca.it/","www.aisuversoitaca.it")</f>
        <v>www.aisuversoitaca.it</v>
      </c>
      <c r="D90" s="56" t="s">
        <v>404</v>
      </c>
      <c r="E90" s="56" t="s">
        <v>63</v>
      </c>
      <c r="F90" s="57" t="s">
        <v>405</v>
      </c>
      <c r="G90" s="39" t="s">
        <v>406</v>
      </c>
    </row>
    <row r="91" spans="1:7" ht="12" customHeight="1">
      <c r="A91" s="81"/>
      <c r="B91" s="23" t="s">
        <v>310</v>
      </c>
      <c r="C91" s="30" t="str">
        <f>HYPERLINK("http://www.anab.it/","www.anab.it")</f>
        <v>www.anab.it</v>
      </c>
      <c r="D91" s="11" t="s">
        <v>311</v>
      </c>
      <c r="E91" s="11" t="s">
        <v>12</v>
      </c>
      <c r="F91" s="11" t="s">
        <v>407</v>
      </c>
      <c r="G91" s="13" t="s">
        <v>408</v>
      </c>
    </row>
    <row r="92" spans="1:7" ht="12" customHeight="1">
      <c r="A92" s="81"/>
      <c r="B92" s="23" t="s">
        <v>409</v>
      </c>
      <c r="C92" s="30" t="s">
        <v>410</v>
      </c>
      <c r="D92" s="11" t="s">
        <v>411</v>
      </c>
      <c r="E92" s="11" t="s">
        <v>63</v>
      </c>
      <c r="F92" s="11" t="s">
        <v>412</v>
      </c>
      <c r="G92" s="16" t="s">
        <v>413</v>
      </c>
    </row>
    <row r="93" spans="1:7" ht="12" customHeight="1">
      <c r="A93" s="81"/>
      <c r="B93" s="32" t="s">
        <v>414</v>
      </c>
      <c r="C93" s="58" t="s">
        <v>415</v>
      </c>
      <c r="D93" s="11"/>
      <c r="E93" s="11" t="s">
        <v>23</v>
      </c>
      <c r="F93" s="33" t="s">
        <v>416</v>
      </c>
      <c r="G93" s="26" t="s">
        <v>417</v>
      </c>
    </row>
    <row r="94" spans="1:7" ht="12" customHeight="1">
      <c r="A94" s="81"/>
      <c r="B94" s="23" t="s">
        <v>418</v>
      </c>
      <c r="C94" s="30" t="s">
        <v>419</v>
      </c>
      <c r="D94" s="11" t="s">
        <v>420</v>
      </c>
      <c r="E94" s="11" t="s">
        <v>63</v>
      </c>
      <c r="F94" s="11" t="s">
        <v>421</v>
      </c>
      <c r="G94" s="13" t="s">
        <v>422</v>
      </c>
    </row>
    <row r="95" spans="1:7" ht="12" customHeight="1">
      <c r="A95" s="81"/>
      <c r="B95" s="14" t="s">
        <v>423</v>
      </c>
      <c r="C95" s="10" t="str">
        <f>HYPERLINK("http://www.latobmilano.it/","www.latobmilano.it")</f>
        <v>www.latobmilano.it</v>
      </c>
      <c r="D95" s="56" t="s">
        <v>424</v>
      </c>
      <c r="E95" s="11" t="s">
        <v>23</v>
      </c>
      <c r="F95" s="29" t="s">
        <v>425</v>
      </c>
      <c r="G95" s="13" t="s">
        <v>426</v>
      </c>
    </row>
    <row r="96" spans="1:7" ht="12" customHeight="1">
      <c r="A96" s="81"/>
      <c r="B96" s="14" t="s">
        <v>427</v>
      </c>
      <c r="C96" s="10" t="s">
        <v>428</v>
      </c>
      <c r="D96" s="56" t="s">
        <v>429</v>
      </c>
      <c r="E96" s="11" t="s">
        <v>23</v>
      </c>
      <c r="F96" s="29" t="s">
        <v>430</v>
      </c>
      <c r="G96" s="13" t="s">
        <v>431</v>
      </c>
    </row>
    <row r="97" spans="1:7" ht="12" customHeight="1">
      <c r="A97" s="82"/>
      <c r="B97" s="19" t="s">
        <v>432</v>
      </c>
      <c r="C97" s="20" t="str">
        <f>HYPERLINK("http://www.marse.it/","www.marse.it")</f>
        <v>www.marse.it</v>
      </c>
      <c r="D97" s="21" t="s">
        <v>433</v>
      </c>
      <c r="E97" s="21" t="s">
        <v>23</v>
      </c>
      <c r="F97" s="21" t="s">
        <v>434</v>
      </c>
      <c r="G97" s="22" t="s">
        <v>435</v>
      </c>
    </row>
    <row r="98" spans="1:7" ht="12" customHeight="1">
      <c r="A98" s="50" t="s">
        <v>436</v>
      </c>
      <c r="B98" s="59" t="s">
        <v>347</v>
      </c>
      <c r="C98" s="60" t="s">
        <v>437</v>
      </c>
      <c r="D98" s="61" t="s">
        <v>438</v>
      </c>
      <c r="E98" s="21" t="s">
        <v>12</v>
      </c>
      <c r="F98" s="43" t="s">
        <v>439</v>
      </c>
      <c r="G98" s="43" t="s">
        <v>440</v>
      </c>
    </row>
    <row r="99" spans="1:7" ht="12" customHeight="1">
      <c r="A99" s="80" t="s">
        <v>441</v>
      </c>
      <c r="B99" s="14" t="s">
        <v>442</v>
      </c>
      <c r="C99" s="10" t="str">
        <f>HYPERLINK("http://www.legambientemolise.eu/","www.legambientemolise.eu; www.legambientecircolocb.eu")</f>
        <v>www.legambientemolise.eu; www.legambientecircolocb.eu</v>
      </c>
      <c r="D99" s="56" t="s">
        <v>443</v>
      </c>
      <c r="E99" s="11" t="s">
        <v>28</v>
      </c>
      <c r="F99" s="29" t="s">
        <v>444</v>
      </c>
      <c r="G99" s="13" t="s">
        <v>445</v>
      </c>
    </row>
    <row r="100" spans="1:7" ht="12" customHeight="1">
      <c r="A100" s="82"/>
      <c r="B100" s="59" t="s">
        <v>446</v>
      </c>
      <c r="C100" s="62" t="s">
        <v>447</v>
      </c>
      <c r="D100" s="63" t="s">
        <v>448</v>
      </c>
      <c r="E100" s="21" t="s">
        <v>28</v>
      </c>
      <c r="F100" s="43" t="s">
        <v>449</v>
      </c>
      <c r="G100" s="64" t="s">
        <v>450</v>
      </c>
    </row>
    <row r="101" spans="1:7" ht="12" customHeight="1">
      <c r="A101" s="80" t="s">
        <v>451</v>
      </c>
      <c r="B101" s="23" t="s">
        <v>452</v>
      </c>
      <c r="C101" s="30" t="str">
        <f>HYPERLINK("http://www.associazionecreattiva.jimdo.com/","www.associazionecreattiva.jimdo.com")</f>
        <v>www.associazionecreattiva.jimdo.com</v>
      </c>
      <c r="D101" s="11" t="s">
        <v>453</v>
      </c>
      <c r="E101" s="11" t="s">
        <v>23</v>
      </c>
      <c r="F101" s="11" t="s">
        <v>454</v>
      </c>
      <c r="G101" s="13" t="s">
        <v>455</v>
      </c>
    </row>
    <row r="102" spans="1:7" ht="12" customHeight="1">
      <c r="A102" s="81"/>
      <c r="B102" s="23" t="s">
        <v>456</v>
      </c>
      <c r="C102" s="30" t="str">
        <f>HYPERLINK("http://www.assoequamente.it/","www.assoequamente.it")</f>
        <v>www.assoequamente.it</v>
      </c>
      <c r="D102" s="11" t="s">
        <v>457</v>
      </c>
      <c r="E102" s="11" t="s">
        <v>63</v>
      </c>
      <c r="F102" s="11" t="s">
        <v>458</v>
      </c>
      <c r="G102" s="13" t="s">
        <v>459</v>
      </c>
    </row>
    <row r="103" spans="1:7" ht="12" customHeight="1">
      <c r="A103" s="81"/>
      <c r="B103" s="23" t="s">
        <v>460</v>
      </c>
      <c r="C103" s="30" t="str">
        <f>HYPERLINK("http://www.gruppoabele.org/","www.gruppoabele.org")</f>
        <v>www.gruppoabele.org</v>
      </c>
      <c r="D103" s="11" t="s">
        <v>461</v>
      </c>
      <c r="E103" s="11" t="s">
        <v>12</v>
      </c>
      <c r="F103" s="11" t="s">
        <v>462</v>
      </c>
      <c r="G103" s="13" t="s">
        <v>463</v>
      </c>
    </row>
    <row r="104" spans="1:7" ht="12" customHeight="1">
      <c r="A104" s="81"/>
      <c r="B104" s="23" t="s">
        <v>464</v>
      </c>
      <c r="C104" s="30" t="s">
        <v>465</v>
      </c>
      <c r="D104" s="11" t="s">
        <v>466</v>
      </c>
      <c r="E104" s="11" t="s">
        <v>63</v>
      </c>
      <c r="F104" s="11" t="s">
        <v>467</v>
      </c>
      <c r="G104" s="16" t="s">
        <v>468</v>
      </c>
    </row>
    <row r="105" spans="1:7" ht="12" customHeight="1">
      <c r="A105" s="82"/>
      <c r="B105" s="59" t="s">
        <v>469</v>
      </c>
      <c r="C105" s="60" t="str">
        <f>HYPERLINK("http://www.we-land.com/","www.we-land.com")</f>
        <v>www.we-land.com</v>
      </c>
      <c r="D105" s="63" t="s">
        <v>470</v>
      </c>
      <c r="E105" s="21" t="s">
        <v>28</v>
      </c>
      <c r="F105" s="47" t="s">
        <v>471</v>
      </c>
      <c r="G105" s="48" t="s">
        <v>472</v>
      </c>
    </row>
    <row r="106" spans="1:7" ht="12" customHeight="1">
      <c r="A106" s="80" t="s">
        <v>473</v>
      </c>
      <c r="B106" s="9" t="s">
        <v>474</v>
      </c>
      <c r="C106" s="31" t="str">
        <f>HYPERLINK("http://www.alternativaarte.com/","www.alternativaarte.com")</f>
        <v>www.alternativaarte.com</v>
      </c>
      <c r="D106" s="65" t="s">
        <v>475</v>
      </c>
      <c r="E106" s="11" t="s">
        <v>23</v>
      </c>
      <c r="F106" s="36" t="s">
        <v>476</v>
      </c>
      <c r="G106" s="16" t="s">
        <v>477</v>
      </c>
    </row>
    <row r="107" spans="1:7" ht="12" customHeight="1">
      <c r="A107" s="81"/>
      <c r="B107" s="23" t="s">
        <v>478</v>
      </c>
      <c r="C107" s="30" t="str">
        <f>HYPERLINK("http://www.akubari.it/","www.akubari.it")</f>
        <v>www.akubari.it</v>
      </c>
      <c r="D107" s="11" t="s">
        <v>479</v>
      </c>
      <c r="E107" s="11" t="s">
        <v>63</v>
      </c>
      <c r="F107" s="11" t="s">
        <v>480</v>
      </c>
      <c r="G107" s="13" t="s">
        <v>481</v>
      </c>
    </row>
    <row r="108" spans="1:7" ht="12" customHeight="1">
      <c r="A108" s="81"/>
      <c r="B108" s="23" t="s">
        <v>482</v>
      </c>
      <c r="C108" s="30" t="s">
        <v>483</v>
      </c>
      <c r="D108" s="11" t="s">
        <v>484</v>
      </c>
      <c r="E108" s="11" t="s">
        <v>23</v>
      </c>
      <c r="F108" s="11" t="s">
        <v>485</v>
      </c>
      <c r="G108" s="13"/>
    </row>
    <row r="109" spans="1:7" ht="12" customHeight="1">
      <c r="A109" s="81"/>
      <c r="B109" s="23" t="s">
        <v>486</v>
      </c>
      <c r="C109" s="30" t="s">
        <v>487</v>
      </c>
      <c r="D109" s="11" t="s">
        <v>488</v>
      </c>
      <c r="E109" s="11" t="s">
        <v>23</v>
      </c>
      <c r="F109" s="11" t="s">
        <v>489</v>
      </c>
      <c r="G109" s="13" t="s">
        <v>490</v>
      </c>
    </row>
    <row r="110" spans="1:7" ht="12" customHeight="1">
      <c r="A110" s="81"/>
      <c r="B110" s="23" t="s">
        <v>491</v>
      </c>
      <c r="C110" s="30" t="str">
        <f>HYPERLINK("http://www.facebook.com/pages/Barletta-si-fa-in-quattro","www.facebook.com/pages/Barletta-si-fa-in-quattro")</f>
        <v>www.facebook.com/pages/Barletta-si-fa-in-quattro</v>
      </c>
      <c r="D110" s="11" t="s">
        <v>492</v>
      </c>
      <c r="E110" s="11" t="s">
        <v>23</v>
      </c>
      <c r="F110" s="11" t="s">
        <v>493</v>
      </c>
      <c r="G110" s="13" t="s">
        <v>494</v>
      </c>
    </row>
    <row r="111" spans="1:7" ht="12" customHeight="1">
      <c r="A111" s="81"/>
      <c r="B111" s="23" t="s">
        <v>495</v>
      </c>
      <c r="C111" s="30" t="s">
        <v>496</v>
      </c>
      <c r="D111" s="11" t="s">
        <v>497</v>
      </c>
      <c r="E111" s="11" t="s">
        <v>23</v>
      </c>
      <c r="F111" s="11" t="s">
        <v>498</v>
      </c>
      <c r="G111" s="13" t="s">
        <v>499</v>
      </c>
    </row>
    <row r="112" spans="1:7" ht="12" customHeight="1">
      <c r="A112" s="81"/>
      <c r="B112" s="23" t="s">
        <v>500</v>
      </c>
      <c r="C112" s="30" t="s">
        <v>501</v>
      </c>
      <c r="D112" s="11" t="s">
        <v>502</v>
      </c>
      <c r="E112" s="11" t="s">
        <v>23</v>
      </c>
      <c r="F112" s="11" t="s">
        <v>503</v>
      </c>
      <c r="G112" s="13" t="s">
        <v>504</v>
      </c>
    </row>
    <row r="113" spans="1:7" ht="12" customHeight="1">
      <c r="A113" s="81"/>
      <c r="B113" s="14" t="s">
        <v>505</v>
      </c>
      <c r="C113" s="10" t="str">
        <f>HYPERLINK("http://www.facebook.com/zebucollettivo","www.facebook.com/zebucollettivo")</f>
        <v>www.facebook.com/zebucollettivo</v>
      </c>
      <c r="D113" s="56" t="s">
        <v>506</v>
      </c>
      <c r="E113" s="11" t="s">
        <v>23</v>
      </c>
      <c r="F113" s="36" t="s">
        <v>507</v>
      </c>
      <c r="G113" s="16" t="s">
        <v>508</v>
      </c>
    </row>
    <row r="114" spans="1:7" ht="12" customHeight="1">
      <c r="A114" s="81"/>
      <c r="B114" s="23" t="s">
        <v>509</v>
      </c>
      <c r="C114" s="10" t="s">
        <v>510</v>
      </c>
      <c r="D114" s="11" t="s">
        <v>511</v>
      </c>
      <c r="E114" s="11" t="s">
        <v>63</v>
      </c>
      <c r="F114" s="11" t="s">
        <v>512</v>
      </c>
      <c r="G114" s="13" t="s">
        <v>513</v>
      </c>
    </row>
    <row r="115" spans="1:7" ht="12" customHeight="1">
      <c r="A115" s="81"/>
      <c r="B115" s="14" t="s">
        <v>514</v>
      </c>
      <c r="C115" s="10" t="s">
        <v>515</v>
      </c>
      <c r="D115" s="56" t="s">
        <v>516</v>
      </c>
      <c r="E115" s="11" t="s">
        <v>23</v>
      </c>
      <c r="F115" s="29" t="s">
        <v>517</v>
      </c>
      <c r="G115" s="13" t="s">
        <v>518</v>
      </c>
    </row>
    <row r="116" spans="1:7" ht="12" customHeight="1">
      <c r="A116" s="81"/>
      <c r="B116" s="14" t="s">
        <v>519</v>
      </c>
      <c r="C116" s="10" t="str">
        <f>HYPERLINK("http://www.itacacoop.org/","www.itacacoop.org ")</f>
        <v xml:space="preserve">www.itacacoop.org </v>
      </c>
      <c r="D116" s="56" t="s">
        <v>520</v>
      </c>
      <c r="E116" s="11" t="s">
        <v>23</v>
      </c>
      <c r="F116" s="29" t="s">
        <v>521</v>
      </c>
      <c r="G116" s="13" t="s">
        <v>522</v>
      </c>
    </row>
    <row r="117" spans="1:7" ht="12" customHeight="1">
      <c r="A117" s="81"/>
      <c r="B117" s="23" t="s">
        <v>523</v>
      </c>
      <c r="C117" s="34" t="str">
        <f>HYPERLINK("http://www.associazionekreattiva.com/","www.associazionekreattiva.com")</f>
        <v>www.associazionekreattiva.com</v>
      </c>
      <c r="D117" s="11" t="s">
        <v>524</v>
      </c>
      <c r="E117" s="11" t="s">
        <v>23</v>
      </c>
      <c r="F117" s="11" t="s">
        <v>525</v>
      </c>
      <c r="G117" s="13" t="s">
        <v>526</v>
      </c>
    </row>
    <row r="118" spans="1:7" ht="12" customHeight="1">
      <c r="A118" s="81"/>
      <c r="B118" s="23" t="s">
        <v>527</v>
      </c>
      <c r="C118" s="31" t="str">
        <f>HYPERLINK("http://www.festambientesud.it/","www.festambientesud.it")</f>
        <v>www.festambientesud.it</v>
      </c>
      <c r="D118" s="11" t="s">
        <v>528</v>
      </c>
      <c r="E118" s="11" t="s">
        <v>28</v>
      </c>
      <c r="F118" s="11" t="s">
        <v>529</v>
      </c>
      <c r="G118" s="13" t="s">
        <v>530</v>
      </c>
    </row>
    <row r="119" spans="1:7" ht="12" customHeight="1">
      <c r="A119" s="81"/>
      <c r="B119" s="14" t="s">
        <v>531</v>
      </c>
      <c r="C119" s="10" t="s">
        <v>532</v>
      </c>
      <c r="D119" s="56" t="s">
        <v>533</v>
      </c>
      <c r="E119" s="11" t="s">
        <v>28</v>
      </c>
      <c r="F119" s="29" t="s">
        <v>534</v>
      </c>
      <c r="G119" s="13" t="s">
        <v>535</v>
      </c>
    </row>
    <row r="120" spans="1:7" ht="12" customHeight="1">
      <c r="A120" s="81"/>
      <c r="B120" s="14" t="s">
        <v>536</v>
      </c>
      <c r="C120" s="10" t="str">
        <f>HYPERLINK("http://www.liber-azione.org/","www.liber-azione.org ")</f>
        <v xml:space="preserve">www.liber-azione.org </v>
      </c>
      <c r="D120" s="56" t="s">
        <v>537</v>
      </c>
      <c r="E120" s="11" t="s">
        <v>63</v>
      </c>
      <c r="F120" s="29" t="s">
        <v>538</v>
      </c>
      <c r="G120" s="13" t="s">
        <v>539</v>
      </c>
    </row>
    <row r="121" spans="1:7" ht="12" customHeight="1">
      <c r="A121" s="81"/>
      <c r="B121" s="14" t="s">
        <v>540</v>
      </c>
      <c r="C121" s="10" t="str">
        <f>HYPERLINK("http://www.murgiaenjoy.it/","www.murgiaenjoy.it")</f>
        <v>www.murgiaenjoy.it</v>
      </c>
      <c r="D121" s="56" t="s">
        <v>541</v>
      </c>
      <c r="E121" s="11" t="s">
        <v>23</v>
      </c>
      <c r="F121" s="29" t="s">
        <v>542</v>
      </c>
      <c r="G121" s="13" t="s">
        <v>543</v>
      </c>
    </row>
    <row r="122" spans="1:7" ht="12" customHeight="1">
      <c r="A122" s="81"/>
      <c r="B122" s="14" t="s">
        <v>544</v>
      </c>
      <c r="C122" s="31" t="str">
        <f>HYPERLINK("http://www.onlusitaliane.it/onlus-associazione-di-promozione-sociale-nascira-grottaglie-dettaglio.html","http://www.onlusitaliane.it/onlus-associazione-di-promozione-sociale-nascira-grottaglie-dettaglio.html")</f>
        <v>http://www.onlusitaliane.it/onlus-associazione-di-promozione-sociale-nascira-grottaglie-dettaglio.html</v>
      </c>
      <c r="D122" s="56" t="s">
        <v>545</v>
      </c>
      <c r="E122" s="11" t="s">
        <v>23</v>
      </c>
      <c r="F122" s="36" t="s">
        <v>546</v>
      </c>
      <c r="G122" s="16" t="s">
        <v>547</v>
      </c>
    </row>
    <row r="123" spans="1:7" ht="12" customHeight="1">
      <c r="A123" s="81"/>
      <c r="B123" s="23" t="s">
        <v>548</v>
      </c>
      <c r="C123" s="30" t="str">
        <f>HYPERLINK("http://www.ildiariomontanaro.it/","www.ildiariomontanaro.it")</f>
        <v>www.ildiariomontanaro.it</v>
      </c>
      <c r="D123" s="11" t="s">
        <v>549</v>
      </c>
      <c r="E123" s="11" t="s">
        <v>23</v>
      </c>
      <c r="F123" s="11" t="s">
        <v>550</v>
      </c>
      <c r="G123" s="13" t="s">
        <v>551</v>
      </c>
    </row>
    <row r="124" spans="1:7" ht="12" customHeight="1">
      <c r="A124" s="81"/>
      <c r="B124" s="14" t="s">
        <v>548</v>
      </c>
      <c r="C124" s="10" t="str">
        <f>HYPERLINK("http://www.facebook.com/obiettivogargano","www.facebook.com/obiettivogargano")</f>
        <v>www.facebook.com/obiettivogargano</v>
      </c>
      <c r="D124" s="56" t="s">
        <v>552</v>
      </c>
      <c r="E124" s="11" t="s">
        <v>63</v>
      </c>
      <c r="F124" s="29" t="s">
        <v>553</v>
      </c>
      <c r="G124" s="13" t="s">
        <v>554</v>
      </c>
    </row>
    <row r="125" spans="1:7" ht="12" customHeight="1">
      <c r="A125" s="81"/>
      <c r="B125" s="14" t="s">
        <v>555</v>
      </c>
      <c r="C125" s="10" t="s">
        <v>556</v>
      </c>
      <c r="D125" s="56" t="s">
        <v>557</v>
      </c>
      <c r="E125" s="11" t="s">
        <v>23</v>
      </c>
      <c r="F125" s="29" t="s">
        <v>558</v>
      </c>
      <c r="G125" s="13" t="s">
        <v>559</v>
      </c>
    </row>
    <row r="126" spans="1:7" ht="12" customHeight="1">
      <c r="A126" s="81"/>
      <c r="B126" s="14" t="s">
        <v>560</v>
      </c>
      <c r="C126" s="11" t="s">
        <v>79</v>
      </c>
      <c r="D126" s="56" t="s">
        <v>561</v>
      </c>
      <c r="E126" s="11" t="s">
        <v>23</v>
      </c>
      <c r="F126" s="29" t="s">
        <v>562</v>
      </c>
      <c r="G126" s="13" t="s">
        <v>563</v>
      </c>
    </row>
    <row r="127" spans="1:7" ht="12" customHeight="1">
      <c r="A127" s="81"/>
      <c r="B127" s="35" t="s">
        <v>564</v>
      </c>
      <c r="C127" s="30" t="str">
        <f>HYPERLINK("http://www.vulcanicamente.it/","www.vulcanicamente.it")</f>
        <v>www.vulcanicamente.it</v>
      </c>
      <c r="D127" s="11" t="s">
        <v>565</v>
      </c>
      <c r="E127" s="11" t="s">
        <v>63</v>
      </c>
      <c r="F127" s="11" t="s">
        <v>566</v>
      </c>
      <c r="G127" s="13" t="s">
        <v>567</v>
      </c>
    </row>
    <row r="128" spans="1:7" ht="12" customHeight="1">
      <c r="A128" s="82"/>
      <c r="B128" s="19" t="s">
        <v>568</v>
      </c>
      <c r="C128" s="20" t="str">
        <f>HYPERLINK("http://www.workinprogress-wip.eu/","www.workinprogress-wip.eu; www.wip4.eu")</f>
        <v>www.workinprogress-wip.eu; www.wip4.eu</v>
      </c>
      <c r="D128" s="21" t="s">
        <v>569</v>
      </c>
      <c r="E128" s="21" t="s">
        <v>63</v>
      </c>
      <c r="F128" s="21" t="s">
        <v>570</v>
      </c>
      <c r="G128" s="22" t="s">
        <v>571</v>
      </c>
    </row>
    <row r="129" spans="1:7" ht="12" customHeight="1">
      <c r="A129" s="83" t="s">
        <v>572</v>
      </c>
      <c r="B129" s="23" t="s">
        <v>573</v>
      </c>
      <c r="C129" s="10" t="s">
        <v>574</v>
      </c>
      <c r="D129" s="11" t="s">
        <v>575</v>
      </c>
      <c r="E129" s="11" t="s">
        <v>63</v>
      </c>
      <c r="F129" s="11" t="s">
        <v>576</v>
      </c>
      <c r="G129" s="13" t="s">
        <v>577</v>
      </c>
    </row>
    <row r="130" spans="1:7" ht="12" customHeight="1">
      <c r="A130" s="84"/>
      <c r="B130" s="14" t="s">
        <v>578</v>
      </c>
      <c r="C130" s="10" t="str">
        <f>HYPERLINK("http://www.propositivo.eu/","www.propositivo.eu")</f>
        <v>www.propositivo.eu</v>
      </c>
      <c r="D130" s="56" t="s">
        <v>579</v>
      </c>
      <c r="E130" s="11" t="s">
        <v>12</v>
      </c>
      <c r="F130" s="29" t="s">
        <v>580</v>
      </c>
      <c r="G130" s="13" t="s">
        <v>581</v>
      </c>
    </row>
    <row r="131" spans="1:7" ht="12" customHeight="1">
      <c r="A131" s="84"/>
      <c r="B131" s="23" t="s">
        <v>582</v>
      </c>
      <c r="C131" s="30" t="str">
        <f>HYPERLINK("http://www.sardegna2050.it/","http://www.sardegna2050.it/")</f>
        <v>http://www.sardegna2050.it/</v>
      </c>
      <c r="D131" s="11" t="s">
        <v>583</v>
      </c>
      <c r="E131" s="11" t="s">
        <v>28</v>
      </c>
      <c r="F131" s="11" t="s">
        <v>584</v>
      </c>
      <c r="G131" s="66" t="s">
        <v>585</v>
      </c>
    </row>
    <row r="132" spans="1:7" ht="12" customHeight="1">
      <c r="A132" s="84"/>
      <c r="B132" s="23" t="s">
        <v>586</v>
      </c>
      <c r="C132" s="10" t="s">
        <v>587</v>
      </c>
      <c r="D132" s="11" t="s">
        <v>588</v>
      </c>
      <c r="E132" s="11" t="s">
        <v>28</v>
      </c>
      <c r="F132" s="11" t="s">
        <v>589</v>
      </c>
      <c r="G132" s="13" t="s">
        <v>590</v>
      </c>
    </row>
    <row r="133" spans="1:7" ht="12" customHeight="1">
      <c r="A133" s="84"/>
      <c r="B133" s="23" t="s">
        <v>591</v>
      </c>
      <c r="C133" s="67" t="str">
        <f>HYPERLINK("http://www.sardiniaopendata.org/","www.sardiniaopendata.org")</f>
        <v>www.sardiniaopendata.org</v>
      </c>
      <c r="D133" s="11" t="s">
        <v>592</v>
      </c>
      <c r="E133" s="11" t="s">
        <v>23</v>
      </c>
      <c r="F133" s="28" t="s">
        <v>593</v>
      </c>
      <c r="G133" s="13" t="s">
        <v>594</v>
      </c>
    </row>
    <row r="134" spans="1:7" ht="12" customHeight="1">
      <c r="A134" s="50"/>
      <c r="B134" s="68" t="s">
        <v>595</v>
      </c>
      <c r="C134" s="20" t="str">
        <f>HYPERLINK("http://www.transparency.it/","www.transparency.it")</f>
        <v>www.transparency.it</v>
      </c>
      <c r="D134" s="21" t="s">
        <v>596</v>
      </c>
      <c r="E134" s="21" t="s">
        <v>12</v>
      </c>
      <c r="F134" s="69" t="s">
        <v>597</v>
      </c>
      <c r="G134" s="22" t="s">
        <v>598</v>
      </c>
    </row>
    <row r="135" spans="1:7" ht="12" customHeight="1">
      <c r="A135" s="80" t="s">
        <v>599</v>
      </c>
      <c r="B135" s="23" t="s">
        <v>600</v>
      </c>
      <c r="C135" s="30" t="str">
        <f>HYPERLINK("http://associationagora.wordpress.com/","associationagora.wordpress.com")</f>
        <v>associationagora.wordpress.com</v>
      </c>
      <c r="D135" s="11" t="s">
        <v>601</v>
      </c>
      <c r="E135" s="11" t="s">
        <v>63</v>
      </c>
      <c r="F135" s="28" t="s">
        <v>602</v>
      </c>
      <c r="G135" s="16" t="s">
        <v>603</v>
      </c>
    </row>
    <row r="136" spans="1:7" ht="12" customHeight="1">
      <c r="A136" s="81"/>
      <c r="B136" s="23" t="s">
        <v>604</v>
      </c>
      <c r="C136" s="10" t="str">
        <f>HYPERLINK("http://www.associazioneanteprima.it/","www.associazioneanteprima.it")</f>
        <v>www.associazioneanteprima.it</v>
      </c>
      <c r="D136" s="11" t="s">
        <v>605</v>
      </c>
      <c r="E136" s="11" t="s">
        <v>63</v>
      </c>
      <c r="F136" s="11" t="s">
        <v>606</v>
      </c>
      <c r="G136" s="13" t="s">
        <v>607</v>
      </c>
    </row>
    <row r="137" spans="1:7" ht="12" customHeight="1">
      <c r="A137" s="81"/>
      <c r="B137" s="23" t="s">
        <v>608</v>
      </c>
      <c r="C137" s="10" t="s">
        <v>609</v>
      </c>
      <c r="D137" s="11" t="s">
        <v>610</v>
      </c>
      <c r="E137" s="11" t="s">
        <v>23</v>
      </c>
      <c r="F137" s="11" t="s">
        <v>611</v>
      </c>
      <c r="G137" s="13" t="s">
        <v>612</v>
      </c>
    </row>
    <row r="138" spans="1:7" ht="12" customHeight="1">
      <c r="A138" s="81"/>
      <c r="B138" s="23" t="s">
        <v>613</v>
      </c>
      <c r="C138" s="70" t="s">
        <v>614</v>
      </c>
      <c r="D138" s="11" t="s">
        <v>615</v>
      </c>
      <c r="E138" s="11" t="s">
        <v>63</v>
      </c>
      <c r="F138" s="11" t="s">
        <v>616</v>
      </c>
      <c r="G138" s="13" t="s">
        <v>617</v>
      </c>
    </row>
    <row r="139" spans="1:7" ht="12" customHeight="1">
      <c r="A139" s="81"/>
      <c r="B139" s="23" t="s">
        <v>618</v>
      </c>
      <c r="C139" s="10" t="s">
        <v>619</v>
      </c>
      <c r="D139" s="11" t="s">
        <v>620</v>
      </c>
      <c r="E139" s="11" t="s">
        <v>63</v>
      </c>
      <c r="F139" s="11" t="s">
        <v>621</v>
      </c>
      <c r="G139" s="16" t="s">
        <v>622</v>
      </c>
    </row>
    <row r="140" spans="1:7" ht="12" customHeight="1">
      <c r="A140" s="81"/>
      <c r="B140" s="23" t="s">
        <v>623</v>
      </c>
      <c r="C140" s="30" t="s">
        <v>624</v>
      </c>
      <c r="D140" s="11" t="s">
        <v>625</v>
      </c>
      <c r="E140" s="11" t="s">
        <v>23</v>
      </c>
      <c r="F140" s="11" t="s">
        <v>626</v>
      </c>
      <c r="G140" s="13" t="s">
        <v>627</v>
      </c>
    </row>
    <row r="141" spans="1:7" ht="12" customHeight="1">
      <c r="A141" s="81"/>
      <c r="B141" s="23" t="s">
        <v>628</v>
      </c>
      <c r="C141" s="34" t="s">
        <v>629</v>
      </c>
      <c r="D141" s="11"/>
      <c r="E141" s="11" t="s">
        <v>28</v>
      </c>
      <c r="F141" s="11"/>
      <c r="G141" s="16"/>
    </row>
    <row r="142" spans="1:7" ht="12" customHeight="1">
      <c r="A142" s="81"/>
      <c r="B142" s="23" t="s">
        <v>630</v>
      </c>
      <c r="C142" s="30" t="str">
        <f>HYPERLINK("http://www.csaurora.it/","www.csaurora.it")</f>
        <v>www.csaurora.it</v>
      </c>
      <c r="D142" s="11" t="s">
        <v>631</v>
      </c>
      <c r="E142" s="11" t="s">
        <v>63</v>
      </c>
      <c r="F142" s="11" t="s">
        <v>632</v>
      </c>
      <c r="G142" s="13" t="s">
        <v>633</v>
      </c>
    </row>
    <row r="143" spans="1:7" ht="12" customHeight="1">
      <c r="A143" s="81"/>
      <c r="B143" s="23" t="s">
        <v>634</v>
      </c>
      <c r="C143" s="30" t="str">
        <f>HYPERLINK("http://www.clac-lab.org/","www.clac-lab.org")</f>
        <v>www.clac-lab.org</v>
      </c>
      <c r="D143" s="11" t="s">
        <v>635</v>
      </c>
      <c r="E143" s="11" t="s">
        <v>28</v>
      </c>
      <c r="F143" s="11" t="s">
        <v>636</v>
      </c>
      <c r="G143" s="13" t="s">
        <v>637</v>
      </c>
    </row>
    <row r="144" spans="1:7" ht="12" customHeight="1">
      <c r="A144" s="81"/>
      <c r="B144" s="23" t="s">
        <v>638</v>
      </c>
      <c r="C144" s="10" t="str">
        <f>HYPERLINK("http://www.collegiodeirossi.it/","www.collegiodeirossi.it")</f>
        <v>www.collegiodeirossi.it</v>
      </c>
      <c r="D144" s="11" t="s">
        <v>639</v>
      </c>
      <c r="E144" s="11" t="s">
        <v>63</v>
      </c>
      <c r="F144" s="11" t="s">
        <v>640</v>
      </c>
      <c r="G144" s="16" t="s">
        <v>641</v>
      </c>
    </row>
    <row r="145" spans="1:7" ht="12" customHeight="1">
      <c r="A145" s="81"/>
      <c r="B145" s="71" t="s">
        <v>642</v>
      </c>
      <c r="C145" s="72" t="str">
        <f>HYPERLINK("http://www.associazioneculturalmente.it/","www.associazioneculturalmente.it")</f>
        <v>www.associazioneculturalmente.it</v>
      </c>
      <c r="D145" s="29" t="s">
        <v>643</v>
      </c>
      <c r="E145" s="11" t="s">
        <v>63</v>
      </c>
      <c r="F145" s="73" t="s">
        <v>644</v>
      </c>
      <c r="G145" s="16" t="s">
        <v>645</v>
      </c>
    </row>
    <row r="146" spans="1:7" ht="12" customHeight="1">
      <c r="A146" s="81"/>
      <c r="B146" s="71" t="s">
        <v>646</v>
      </c>
      <c r="C146" s="74" t="s">
        <v>647</v>
      </c>
      <c r="D146" s="29" t="s">
        <v>648</v>
      </c>
      <c r="E146" s="11" t="s">
        <v>23</v>
      </c>
      <c r="F146" s="73" t="s">
        <v>649</v>
      </c>
      <c r="G146" s="16" t="s">
        <v>650</v>
      </c>
    </row>
    <row r="147" spans="1:7" ht="12" customHeight="1">
      <c r="A147" s="81"/>
      <c r="B147" s="14" t="s">
        <v>651</v>
      </c>
      <c r="C147" s="10" t="str">
        <f>HYPERLINK("http://www.facebook.com/lida.caltanissetta","www.facebook.com/lida.caltanissetta")</f>
        <v>www.facebook.com/lida.caltanissetta</v>
      </c>
      <c r="D147" s="29" t="s">
        <v>652</v>
      </c>
      <c r="E147" s="11" t="s">
        <v>63</v>
      </c>
      <c r="F147" s="29" t="s">
        <v>653</v>
      </c>
      <c r="G147" s="13" t="s">
        <v>654</v>
      </c>
    </row>
    <row r="148" spans="1:7" ht="12" customHeight="1">
      <c r="A148" s="81"/>
      <c r="B148" s="14" t="s">
        <v>655</v>
      </c>
      <c r="C148" s="15" t="s">
        <v>656</v>
      </c>
      <c r="D148" s="29" t="s">
        <v>657</v>
      </c>
      <c r="E148" s="11" t="s">
        <v>63</v>
      </c>
      <c r="F148" s="29" t="s">
        <v>658</v>
      </c>
      <c r="G148" s="13" t="s">
        <v>659</v>
      </c>
    </row>
    <row r="149" spans="1:7" ht="12" customHeight="1">
      <c r="A149" s="81"/>
      <c r="B149" s="23" t="s">
        <v>660</v>
      </c>
      <c r="C149" s="10" t="str">
        <f>HYPERLINK("http://www.mobilita.org/","www.mobilita.org")</f>
        <v>www.mobilita.org</v>
      </c>
      <c r="D149" s="11" t="s">
        <v>661</v>
      </c>
      <c r="E149" s="11" t="s">
        <v>28</v>
      </c>
      <c r="F149" s="11" t="s">
        <v>662</v>
      </c>
      <c r="G149" s="16" t="s">
        <v>663</v>
      </c>
    </row>
    <row r="150" spans="1:7" ht="12" customHeight="1">
      <c r="A150" s="81"/>
      <c r="B150" s="14" t="s">
        <v>664</v>
      </c>
      <c r="C150" s="10" t="str">
        <f>HYPERLINK("http://www.officineculturali.net/","www.officineculturali.net")</f>
        <v>www.officineculturali.net</v>
      </c>
      <c r="D150" s="29" t="s">
        <v>665</v>
      </c>
      <c r="E150" s="11" t="s">
        <v>23</v>
      </c>
      <c r="F150" s="29" t="s">
        <v>666</v>
      </c>
      <c r="G150" s="16" t="s">
        <v>667</v>
      </c>
    </row>
    <row r="151" spans="1:7" ht="12" customHeight="1">
      <c r="A151" s="81"/>
      <c r="B151" s="23" t="s">
        <v>668</v>
      </c>
      <c r="C151" s="30" t="s">
        <v>669</v>
      </c>
      <c r="D151" s="11" t="s">
        <v>670</v>
      </c>
      <c r="E151" s="11" t="s">
        <v>28</v>
      </c>
      <c r="F151" s="33" t="s">
        <v>671</v>
      </c>
      <c r="G151" s="26" t="s">
        <v>672</v>
      </c>
    </row>
    <row r="152" spans="1:7" ht="12" customHeight="1">
      <c r="A152" s="81"/>
      <c r="B152" s="23" t="s">
        <v>673</v>
      </c>
      <c r="C152" s="30" t="s">
        <v>674</v>
      </c>
      <c r="D152" s="11" t="s">
        <v>675</v>
      </c>
      <c r="E152" s="11" t="s">
        <v>12</v>
      </c>
      <c r="F152" s="11" t="s">
        <v>676</v>
      </c>
      <c r="G152" s="16" t="s">
        <v>677</v>
      </c>
    </row>
    <row r="153" spans="1:7" ht="12" customHeight="1">
      <c r="A153" s="81"/>
      <c r="B153" s="23" t="s">
        <v>678</v>
      </c>
      <c r="C153" s="30" t="s">
        <v>679</v>
      </c>
      <c r="D153" s="11" t="s">
        <v>680</v>
      </c>
      <c r="E153" s="11" t="s">
        <v>63</v>
      </c>
      <c r="F153" s="11" t="s">
        <v>681</v>
      </c>
      <c r="G153" s="13" t="s">
        <v>682</v>
      </c>
    </row>
    <row r="154" spans="1:7" ht="12" customHeight="1">
      <c r="A154" s="81"/>
      <c r="B154" s="23" t="s">
        <v>683</v>
      </c>
      <c r="C154" s="30" t="str">
        <f>HYPERLINK("http://www.wepush.org/","www.wepush.org")</f>
        <v>www.wepush.org</v>
      </c>
      <c r="D154" s="11" t="s">
        <v>684</v>
      </c>
      <c r="E154" s="11" t="s">
        <v>63</v>
      </c>
      <c r="F154" s="11" t="s">
        <v>685</v>
      </c>
      <c r="G154" s="16" t="s">
        <v>686</v>
      </c>
    </row>
    <row r="155" spans="1:7" ht="12" customHeight="1">
      <c r="A155" s="81"/>
      <c r="B155" s="23" t="s">
        <v>687</v>
      </c>
      <c r="C155" s="30" t="str">
        <f>HYPERLINK("http://www.sikelion.org/","www.sikelion.org")</f>
        <v>www.sikelion.org</v>
      </c>
      <c r="D155" s="11" t="s">
        <v>688</v>
      </c>
      <c r="E155" s="11" t="s">
        <v>63</v>
      </c>
      <c r="F155" s="11" t="s">
        <v>689</v>
      </c>
      <c r="G155" s="16" t="s">
        <v>690</v>
      </c>
    </row>
    <row r="156" spans="1:7" ht="12" customHeight="1">
      <c r="A156" s="81"/>
      <c r="B156" s="35" t="s">
        <v>691</v>
      </c>
      <c r="C156" s="10" t="s">
        <v>692</v>
      </c>
      <c r="D156" s="11" t="s">
        <v>693</v>
      </c>
      <c r="E156" s="11" t="s">
        <v>23</v>
      </c>
      <c r="F156" s="11" t="s">
        <v>694</v>
      </c>
      <c r="G156" s="13" t="s">
        <v>695</v>
      </c>
    </row>
    <row r="157" spans="1:7" ht="13.5" customHeight="1">
      <c r="A157" s="82"/>
      <c r="B157" s="75" t="s">
        <v>696</v>
      </c>
      <c r="C157" s="76" t="s">
        <v>697</v>
      </c>
      <c r="D157" s="43" t="s">
        <v>698</v>
      </c>
      <c r="E157" s="21" t="s">
        <v>28</v>
      </c>
      <c r="F157" s="77" t="s">
        <v>699</v>
      </c>
      <c r="G157" s="22" t="s">
        <v>700</v>
      </c>
    </row>
    <row r="158" spans="1:7" ht="13.5" customHeight="1">
      <c r="A158" s="80" t="s">
        <v>701</v>
      </c>
      <c r="B158" s="71" t="s">
        <v>702</v>
      </c>
      <c r="C158" s="74" t="s">
        <v>703</v>
      </c>
      <c r="D158" s="29" t="s">
        <v>704</v>
      </c>
      <c r="E158" s="11" t="s">
        <v>23</v>
      </c>
      <c r="F158" s="73" t="s">
        <v>705</v>
      </c>
      <c r="G158" s="13" t="s">
        <v>706</v>
      </c>
    </row>
    <row r="159" spans="1:7" ht="13.5" customHeight="1">
      <c r="A159" s="81"/>
      <c r="B159" s="18" t="s">
        <v>707</v>
      </c>
      <c r="C159" s="10" t="str">
        <f>HYPERLINK("http://www.piediincammino.it/","www.piediincammino.it")</f>
        <v>www.piediincammino.it</v>
      </c>
      <c r="D159" s="29"/>
      <c r="E159" s="11" t="s">
        <v>23</v>
      </c>
      <c r="F159" s="29" t="s">
        <v>708</v>
      </c>
      <c r="G159" s="13"/>
    </row>
    <row r="160" spans="1:7" ht="12.75" customHeight="1">
      <c r="A160" s="82"/>
      <c r="B160" s="19" t="s">
        <v>709</v>
      </c>
      <c r="C160" s="20" t="str">
        <f>HYPERLINK("https://www.facebook.com/cittadinaria/timeline","https://www.facebook.com/cittadinaria/timeline")</f>
        <v>https://www.facebook.com/cittadinaria/timeline</v>
      </c>
      <c r="D160" s="21" t="s">
        <v>710</v>
      </c>
      <c r="E160" s="21" t="s">
        <v>63</v>
      </c>
      <c r="F160" s="21" t="s">
        <v>711</v>
      </c>
      <c r="G160" s="22" t="s">
        <v>712</v>
      </c>
    </row>
    <row r="161" spans="1:7" ht="12" customHeight="1">
      <c r="A161" s="80" t="s">
        <v>713</v>
      </c>
      <c r="B161" s="23" t="s">
        <v>714</v>
      </c>
      <c r="C161" s="10" t="str">
        <f>HYPERLINK("http://www.arciterni.it/","www.arciterni.it")</f>
        <v>www.arciterni.it</v>
      </c>
      <c r="D161" s="11" t="s">
        <v>715</v>
      </c>
      <c r="E161" s="11" t="s">
        <v>63</v>
      </c>
      <c r="F161" s="11" t="s">
        <v>716</v>
      </c>
      <c r="G161" s="13" t="s">
        <v>717</v>
      </c>
    </row>
    <row r="162" spans="1:7" ht="12" customHeight="1">
      <c r="A162" s="81"/>
      <c r="B162" s="35" t="s">
        <v>718</v>
      </c>
      <c r="C162" s="30" t="s">
        <v>719</v>
      </c>
      <c r="D162" s="11" t="s">
        <v>720</v>
      </c>
      <c r="E162" s="11" t="s">
        <v>63</v>
      </c>
      <c r="F162" s="11" t="s">
        <v>721</v>
      </c>
      <c r="G162" s="13" t="s">
        <v>722</v>
      </c>
    </row>
    <row r="163" spans="1:7" ht="12" customHeight="1">
      <c r="A163" s="82"/>
      <c r="B163" s="59" t="s">
        <v>723</v>
      </c>
      <c r="C163" s="60" t="str">
        <f>HYPERLINK("http://liberaspoleto.blogspot.it/","http://liberaspoleto.blogspot.it")</f>
        <v>http://liberaspoleto.blogspot.it</v>
      </c>
      <c r="D163" s="43"/>
      <c r="E163" s="21" t="s">
        <v>23</v>
      </c>
      <c r="F163" s="43" t="s">
        <v>724</v>
      </c>
      <c r="G163" s="22" t="s">
        <v>725</v>
      </c>
    </row>
    <row r="164" spans="1:7" ht="12" customHeight="1">
      <c r="A164" s="8"/>
      <c r="B164" s="14" t="s">
        <v>726</v>
      </c>
      <c r="C164" s="10" t="s">
        <v>727</v>
      </c>
      <c r="D164" s="29" t="s">
        <v>728</v>
      </c>
      <c r="E164" s="11" t="s">
        <v>23</v>
      </c>
      <c r="F164" s="29" t="s">
        <v>729</v>
      </c>
      <c r="G164" s="13" t="s">
        <v>730</v>
      </c>
    </row>
    <row r="165" spans="1:7" ht="12" customHeight="1">
      <c r="A165" s="80" t="s">
        <v>731</v>
      </c>
      <c r="B165" s="14" t="s">
        <v>732</v>
      </c>
      <c r="C165" s="10" t="str">
        <f>HYPERLINK("http://www.csv.verona.it/","www.csv.verona.it")</f>
        <v>www.csv.verona.it</v>
      </c>
      <c r="D165" s="29" t="s">
        <v>733</v>
      </c>
      <c r="E165" s="11" t="s">
        <v>63</v>
      </c>
      <c r="F165" s="29" t="s">
        <v>734</v>
      </c>
      <c r="G165" s="13" t="s">
        <v>735</v>
      </c>
    </row>
    <row r="166" spans="1:7" ht="12" customHeight="1">
      <c r="A166" s="81"/>
      <c r="B166" s="18" t="s">
        <v>736</v>
      </c>
      <c r="C166" s="10" t="str">
        <f>HYPERLINK("http://www.legambienteverona.it/","http://www.legambienteverona.it ")</f>
        <v xml:space="preserve">http://www.legambienteverona.it </v>
      </c>
      <c r="D166" s="38" t="s">
        <v>737</v>
      </c>
      <c r="E166" s="38" t="s">
        <v>63</v>
      </c>
      <c r="F166" s="38" t="s">
        <v>738</v>
      </c>
      <c r="G166" s="13" t="s">
        <v>739</v>
      </c>
    </row>
    <row r="167" spans="1:7" ht="12" customHeight="1">
      <c r="A167" s="82"/>
      <c r="B167" s="19" t="s">
        <v>740</v>
      </c>
      <c r="C167" s="20" t="str">
        <f>HYPERLINK("http://www.interferenze.org/","www.interferenze.org")</f>
        <v>www.interferenze.org</v>
      </c>
      <c r="D167" s="21" t="s">
        <v>79</v>
      </c>
      <c r="E167" s="21" t="s">
        <v>63</v>
      </c>
      <c r="F167" s="21" t="s">
        <v>741</v>
      </c>
      <c r="G167" s="22" t="s">
        <v>742</v>
      </c>
    </row>
    <row r="168" spans="1:7" ht="15.75" customHeight="1">
      <c r="B168" s="78"/>
      <c r="G168" s="79"/>
    </row>
    <row r="169" spans="1:7" ht="15.75" customHeight="1">
      <c r="B169" s="78"/>
      <c r="G169" s="79"/>
    </row>
    <row r="170" spans="1:7" ht="15.75" customHeight="1">
      <c r="B170" s="78"/>
      <c r="G170" s="79"/>
    </row>
    <row r="171" spans="1:7" ht="15.75" customHeight="1">
      <c r="B171" s="78"/>
      <c r="G171" s="79"/>
    </row>
    <row r="172" spans="1:7" ht="15.75" customHeight="1">
      <c r="B172" s="78"/>
      <c r="G172" s="79"/>
    </row>
    <row r="173" spans="1:7" ht="15.75" customHeight="1">
      <c r="B173" s="78"/>
      <c r="G173" s="79"/>
    </row>
    <row r="174" spans="1:7" ht="15.75" customHeight="1">
      <c r="B174" s="78"/>
      <c r="G174" s="79"/>
    </row>
    <row r="175" spans="1:7" ht="15.75" customHeight="1">
      <c r="B175" s="78"/>
    </row>
    <row r="176" spans="1:7" ht="15.75" customHeight="1">
      <c r="B176" s="78"/>
    </row>
    <row r="177" spans="2:2" ht="15.75" customHeight="1">
      <c r="B177" s="78"/>
    </row>
    <row r="178" spans="2:2" ht="15.75" customHeight="1">
      <c r="B178" s="78"/>
    </row>
    <row r="179" spans="2:2" ht="15.75" customHeight="1">
      <c r="B179" s="78"/>
    </row>
    <row r="180" spans="2:2" ht="15.75" customHeight="1">
      <c r="B180" s="78"/>
    </row>
    <row r="181" spans="2:2" ht="15.75" customHeight="1">
      <c r="B181" s="78"/>
    </row>
    <row r="182" spans="2:2" ht="15.75" customHeight="1">
      <c r="B182" s="78"/>
    </row>
    <row r="183" spans="2:2" ht="15.75" customHeight="1">
      <c r="B183" s="78"/>
    </row>
    <row r="184" spans="2:2" ht="15.75" customHeight="1">
      <c r="B184" s="78"/>
    </row>
    <row r="185" spans="2:2" ht="15.75" customHeight="1">
      <c r="B185" s="78"/>
    </row>
    <row r="186" spans="2:2" ht="15.75" customHeight="1">
      <c r="B186" s="78"/>
    </row>
    <row r="187" spans="2:2" ht="15.75" customHeight="1">
      <c r="B187" s="78"/>
    </row>
    <row r="188" spans="2:2" ht="15.75" customHeight="1">
      <c r="B188" s="78"/>
    </row>
    <row r="189" spans="2:2" ht="15.75" customHeight="1">
      <c r="B189" s="78"/>
    </row>
    <row r="190" spans="2:2" ht="15.75" customHeight="1">
      <c r="B190" s="78"/>
    </row>
    <row r="191" spans="2:2" ht="15.75" customHeight="1">
      <c r="B191" s="78"/>
    </row>
    <row r="192" spans="2:2" ht="15.75" customHeight="1">
      <c r="B192" s="78"/>
    </row>
    <row r="193" spans="2:2" ht="15.75" customHeight="1">
      <c r="B193" s="78"/>
    </row>
    <row r="194" spans="2:2" ht="15.75" customHeight="1">
      <c r="B194" s="78"/>
    </row>
    <row r="195" spans="2:2" ht="15.75" customHeight="1">
      <c r="B195" s="78"/>
    </row>
    <row r="196" spans="2:2" ht="15.75" customHeight="1">
      <c r="B196" s="78"/>
    </row>
    <row r="197" spans="2:2" ht="15.75" customHeight="1">
      <c r="B197" s="78"/>
    </row>
    <row r="198" spans="2:2" ht="15.75" customHeight="1">
      <c r="B198" s="78"/>
    </row>
    <row r="199" spans="2:2" ht="15.75" customHeight="1">
      <c r="B199" s="78"/>
    </row>
    <row r="200" spans="2:2" ht="15.75" customHeight="1">
      <c r="B200" s="78"/>
    </row>
    <row r="201" spans="2:2" ht="15.75" customHeight="1">
      <c r="B201" s="78"/>
    </row>
    <row r="202" spans="2:2" ht="15.75" customHeight="1">
      <c r="B202" s="78"/>
    </row>
    <row r="203" spans="2:2" ht="15.75" customHeight="1">
      <c r="B203" s="78"/>
    </row>
    <row r="204" spans="2:2" ht="15.75" customHeight="1">
      <c r="B204" s="78"/>
    </row>
    <row r="205" spans="2:2" ht="15.75" customHeight="1">
      <c r="B205" s="78"/>
    </row>
    <row r="206" spans="2:2" ht="15.75" customHeight="1">
      <c r="B206" s="78"/>
    </row>
    <row r="207" spans="2:2" ht="15.75" customHeight="1">
      <c r="B207" s="78"/>
    </row>
    <row r="208" spans="2:2" ht="15.75" customHeight="1">
      <c r="B208" s="78"/>
    </row>
    <row r="209" spans="2:2" ht="15.75" customHeight="1">
      <c r="B209" s="78"/>
    </row>
    <row r="210" spans="2:2" ht="15.75" customHeight="1">
      <c r="B210" s="78"/>
    </row>
    <row r="211" spans="2:2" ht="15.75" customHeight="1">
      <c r="B211" s="78"/>
    </row>
    <row r="212" spans="2:2" ht="15.75" customHeight="1">
      <c r="B212" s="78"/>
    </row>
    <row r="213" spans="2:2" ht="15.75" customHeight="1">
      <c r="B213" s="78"/>
    </row>
    <row r="214" spans="2:2" ht="15.75" customHeight="1">
      <c r="B214" s="78"/>
    </row>
    <row r="215" spans="2:2" ht="15.75" customHeight="1">
      <c r="B215" s="78"/>
    </row>
    <row r="216" spans="2:2" ht="15.75" customHeight="1">
      <c r="B216" s="78"/>
    </row>
    <row r="217" spans="2:2" ht="15.75" customHeight="1">
      <c r="B217" s="78"/>
    </row>
    <row r="218" spans="2:2" ht="15.75" customHeight="1">
      <c r="B218" s="78"/>
    </row>
    <row r="219" spans="2:2" ht="15.75" customHeight="1">
      <c r="B219" s="78"/>
    </row>
    <row r="220" spans="2:2" ht="15.75" customHeight="1">
      <c r="B220" s="78"/>
    </row>
    <row r="221" spans="2:2" ht="15.75" customHeight="1">
      <c r="B221" s="78"/>
    </row>
    <row r="222" spans="2:2" ht="15.75" customHeight="1">
      <c r="B222" s="78"/>
    </row>
    <row r="223" spans="2:2" ht="15.75" customHeight="1">
      <c r="B223" s="78"/>
    </row>
    <row r="224" spans="2:2" ht="15.75" customHeight="1">
      <c r="B224" s="78"/>
    </row>
    <row r="225" spans="2:2" ht="15.75" customHeight="1">
      <c r="B225" s="78"/>
    </row>
    <row r="226" spans="2:2" ht="15.75" customHeight="1">
      <c r="B226" s="78"/>
    </row>
    <row r="227" spans="2:2" ht="15.75" customHeight="1">
      <c r="B227" s="78"/>
    </row>
    <row r="228" spans="2:2" ht="15.75" customHeight="1">
      <c r="B228" s="78"/>
    </row>
    <row r="229" spans="2:2" ht="15.75" customHeight="1">
      <c r="B229" s="78"/>
    </row>
    <row r="230" spans="2:2" ht="15.75" customHeight="1">
      <c r="B230" s="78"/>
    </row>
    <row r="231" spans="2:2" ht="15.75" customHeight="1">
      <c r="B231" s="78"/>
    </row>
    <row r="232" spans="2:2" ht="15.75" customHeight="1">
      <c r="B232" s="78"/>
    </row>
    <row r="233" spans="2:2" ht="15.75" customHeight="1">
      <c r="B233" s="78"/>
    </row>
    <row r="234" spans="2:2" ht="15.75" customHeight="1">
      <c r="B234" s="78"/>
    </row>
    <row r="235" spans="2:2" ht="15.75" customHeight="1">
      <c r="B235" s="78"/>
    </row>
    <row r="236" spans="2:2" ht="15.75" customHeight="1">
      <c r="B236" s="78"/>
    </row>
    <row r="237" spans="2:2" ht="15.75" customHeight="1">
      <c r="B237" s="78"/>
    </row>
    <row r="238" spans="2:2" ht="15.75" customHeight="1">
      <c r="B238" s="78"/>
    </row>
    <row r="239" spans="2:2" ht="15.75" customHeight="1">
      <c r="B239" s="78"/>
    </row>
    <row r="240" spans="2:2" ht="15.75" customHeight="1">
      <c r="B240" s="78"/>
    </row>
    <row r="241" spans="2:2" ht="15.75" customHeight="1">
      <c r="B241" s="78"/>
    </row>
    <row r="242" spans="2:2" ht="15.75" customHeight="1">
      <c r="B242" s="78"/>
    </row>
    <row r="243" spans="2:2" ht="15.75" customHeight="1">
      <c r="B243" s="78"/>
    </row>
    <row r="244" spans="2:2" ht="15.75" customHeight="1">
      <c r="B244" s="78"/>
    </row>
    <row r="245" spans="2:2" ht="15.75" customHeight="1">
      <c r="B245" s="78"/>
    </row>
    <row r="246" spans="2:2" ht="15.75" customHeight="1">
      <c r="B246" s="78"/>
    </row>
    <row r="247" spans="2:2" ht="15.75" customHeight="1">
      <c r="B247" s="78"/>
    </row>
    <row r="248" spans="2:2" ht="15.75" customHeight="1">
      <c r="B248" s="78"/>
    </row>
    <row r="249" spans="2:2" ht="15.75" customHeight="1">
      <c r="B249" s="78"/>
    </row>
    <row r="250" spans="2:2" ht="15.75" customHeight="1">
      <c r="B250" s="78"/>
    </row>
    <row r="251" spans="2:2" ht="15.75" customHeight="1">
      <c r="B251" s="78"/>
    </row>
    <row r="252" spans="2:2" ht="15.75" customHeight="1">
      <c r="B252" s="78"/>
    </row>
    <row r="253" spans="2:2" ht="15.75" customHeight="1">
      <c r="B253" s="78"/>
    </row>
    <row r="254" spans="2:2" ht="15.75" customHeight="1">
      <c r="B254" s="78"/>
    </row>
    <row r="255" spans="2:2" ht="15.75" customHeight="1">
      <c r="B255" s="78"/>
    </row>
    <row r="256" spans="2:2" ht="15.75" customHeight="1">
      <c r="B256" s="78"/>
    </row>
    <row r="257" spans="2:2" ht="15.75" customHeight="1">
      <c r="B257" s="78"/>
    </row>
    <row r="258" spans="2:2" ht="15.75" customHeight="1">
      <c r="B258" s="78"/>
    </row>
    <row r="259" spans="2:2" ht="15.75" customHeight="1">
      <c r="B259" s="78"/>
    </row>
    <row r="260" spans="2:2" ht="15.75" customHeight="1">
      <c r="B260" s="78"/>
    </row>
    <row r="261" spans="2:2" ht="15.75" customHeight="1">
      <c r="B261" s="78"/>
    </row>
    <row r="262" spans="2:2" ht="15.75" customHeight="1">
      <c r="B262" s="78"/>
    </row>
    <row r="263" spans="2:2" ht="15.75" customHeight="1">
      <c r="B263" s="78"/>
    </row>
    <row r="264" spans="2:2" ht="15.75" customHeight="1">
      <c r="B264" s="78"/>
    </row>
    <row r="265" spans="2:2" ht="15.75" customHeight="1">
      <c r="B265" s="78"/>
    </row>
    <row r="266" spans="2:2" ht="15.75" customHeight="1">
      <c r="B266" s="78"/>
    </row>
    <row r="267" spans="2:2" ht="15.75" customHeight="1">
      <c r="B267" s="78"/>
    </row>
    <row r="268" spans="2:2" ht="15.75" customHeight="1">
      <c r="B268" s="78"/>
    </row>
    <row r="269" spans="2:2" ht="15.75" customHeight="1">
      <c r="B269" s="78"/>
    </row>
    <row r="270" spans="2:2" ht="15.75" customHeight="1">
      <c r="B270" s="78"/>
    </row>
    <row r="271" spans="2:2" ht="15.75" customHeight="1">
      <c r="B271" s="78"/>
    </row>
    <row r="272" spans="2:2" ht="15.75" customHeight="1">
      <c r="B272" s="78"/>
    </row>
    <row r="273" spans="2:2" ht="15.75" customHeight="1">
      <c r="B273" s="78"/>
    </row>
    <row r="274" spans="2:2" ht="15.75" customHeight="1">
      <c r="B274" s="78"/>
    </row>
    <row r="275" spans="2:2" ht="15.75" customHeight="1">
      <c r="B275" s="78"/>
    </row>
    <row r="276" spans="2:2" ht="15.75" customHeight="1">
      <c r="B276" s="78"/>
    </row>
    <row r="277" spans="2:2" ht="15.75" customHeight="1">
      <c r="B277" s="78"/>
    </row>
    <row r="278" spans="2:2" ht="15.75" customHeight="1">
      <c r="B278" s="78"/>
    </row>
    <row r="279" spans="2:2" ht="15.75" customHeight="1">
      <c r="B279" s="78"/>
    </row>
    <row r="280" spans="2:2" ht="15.75" customHeight="1">
      <c r="B280" s="78"/>
    </row>
    <row r="281" spans="2:2" ht="15.75" customHeight="1">
      <c r="B281" s="78"/>
    </row>
    <row r="282" spans="2:2" ht="15.75" customHeight="1">
      <c r="B282" s="78"/>
    </row>
    <row r="283" spans="2:2" ht="15.75" customHeight="1">
      <c r="B283" s="78"/>
    </row>
    <row r="284" spans="2:2" ht="15.75" customHeight="1">
      <c r="B284" s="78"/>
    </row>
    <row r="285" spans="2:2" ht="15.75" customHeight="1">
      <c r="B285" s="78"/>
    </row>
    <row r="286" spans="2:2" ht="15.75" customHeight="1">
      <c r="B286" s="78"/>
    </row>
    <row r="287" spans="2:2" ht="15.75" customHeight="1">
      <c r="B287" s="78"/>
    </row>
    <row r="288" spans="2:2" ht="15.75" customHeight="1">
      <c r="B288" s="78"/>
    </row>
    <row r="289" spans="2:2" ht="15.75" customHeight="1">
      <c r="B289" s="78"/>
    </row>
    <row r="290" spans="2:2" ht="15.75" customHeight="1">
      <c r="B290" s="78"/>
    </row>
    <row r="291" spans="2:2" ht="15.75" customHeight="1">
      <c r="B291" s="78"/>
    </row>
    <row r="292" spans="2:2" ht="15.75" customHeight="1">
      <c r="B292" s="78"/>
    </row>
    <row r="293" spans="2:2" ht="15.75" customHeight="1">
      <c r="B293" s="78"/>
    </row>
    <row r="294" spans="2:2" ht="15.75" customHeight="1">
      <c r="B294" s="78"/>
    </row>
    <row r="295" spans="2:2" ht="15.75" customHeight="1">
      <c r="B295" s="78"/>
    </row>
    <row r="296" spans="2:2" ht="15.75" customHeight="1">
      <c r="B296" s="78"/>
    </row>
    <row r="297" spans="2:2" ht="15.75" customHeight="1">
      <c r="B297" s="78"/>
    </row>
    <row r="298" spans="2:2" ht="15.75" customHeight="1">
      <c r="B298" s="78"/>
    </row>
    <row r="299" spans="2:2" ht="15.75" customHeight="1">
      <c r="B299" s="78"/>
    </row>
    <row r="300" spans="2:2" ht="15.75" customHeight="1">
      <c r="B300" s="78"/>
    </row>
    <row r="301" spans="2:2" ht="15.75" customHeight="1">
      <c r="B301" s="78"/>
    </row>
    <row r="302" spans="2:2" ht="15.75" customHeight="1">
      <c r="B302" s="78"/>
    </row>
    <row r="303" spans="2:2" ht="15.75" customHeight="1">
      <c r="B303" s="78"/>
    </row>
    <row r="304" spans="2:2" ht="15.75" customHeight="1">
      <c r="B304" s="78"/>
    </row>
    <row r="305" spans="2:2" ht="15.75" customHeight="1">
      <c r="B305" s="78"/>
    </row>
    <row r="306" spans="2:2" ht="15.75" customHeight="1">
      <c r="B306" s="78"/>
    </row>
    <row r="307" spans="2:2" ht="15.75" customHeight="1">
      <c r="B307" s="78"/>
    </row>
    <row r="308" spans="2:2" ht="15.75" customHeight="1">
      <c r="B308" s="78"/>
    </row>
    <row r="309" spans="2:2" ht="15.75" customHeight="1">
      <c r="B309" s="78"/>
    </row>
    <row r="310" spans="2:2" ht="15.75" customHeight="1">
      <c r="B310" s="78"/>
    </row>
    <row r="311" spans="2:2" ht="15.75" customHeight="1">
      <c r="B311" s="78"/>
    </row>
    <row r="312" spans="2:2" ht="15.75" customHeight="1">
      <c r="B312" s="78"/>
    </row>
    <row r="313" spans="2:2" ht="15.75" customHeight="1">
      <c r="B313" s="78"/>
    </row>
    <row r="314" spans="2:2" ht="15.75" customHeight="1">
      <c r="B314" s="78"/>
    </row>
    <row r="315" spans="2:2" ht="15.75" customHeight="1">
      <c r="B315" s="78"/>
    </row>
    <row r="316" spans="2:2" ht="15.75" customHeight="1">
      <c r="B316" s="78"/>
    </row>
    <row r="317" spans="2:2" ht="15.75" customHeight="1">
      <c r="B317" s="78"/>
    </row>
    <row r="318" spans="2:2" ht="15.75" customHeight="1">
      <c r="B318" s="78"/>
    </row>
    <row r="319" spans="2:2" ht="15.75" customHeight="1">
      <c r="B319" s="78"/>
    </row>
    <row r="320" spans="2:2" ht="15.75" customHeight="1">
      <c r="B320" s="78"/>
    </row>
    <row r="321" spans="2:2" ht="15.75" customHeight="1">
      <c r="B321" s="78"/>
    </row>
    <row r="322" spans="2:2" ht="15.75" customHeight="1">
      <c r="B322" s="78"/>
    </row>
    <row r="323" spans="2:2" ht="15.75" customHeight="1">
      <c r="B323" s="78"/>
    </row>
    <row r="324" spans="2:2" ht="15.75" customHeight="1">
      <c r="B324" s="78"/>
    </row>
    <row r="325" spans="2:2" ht="15.75" customHeight="1">
      <c r="B325" s="78"/>
    </row>
    <row r="326" spans="2:2" ht="15.75" customHeight="1">
      <c r="B326" s="78"/>
    </row>
    <row r="327" spans="2:2" ht="15.75" customHeight="1">
      <c r="B327" s="78"/>
    </row>
    <row r="328" spans="2:2" ht="15.75" customHeight="1">
      <c r="B328" s="78"/>
    </row>
    <row r="329" spans="2:2" ht="15.75" customHeight="1">
      <c r="B329" s="78"/>
    </row>
    <row r="330" spans="2:2" ht="15.75" customHeight="1">
      <c r="B330" s="78"/>
    </row>
    <row r="331" spans="2:2" ht="15.75" customHeight="1">
      <c r="B331" s="78"/>
    </row>
    <row r="332" spans="2:2" ht="15.75" customHeight="1">
      <c r="B332" s="78"/>
    </row>
    <row r="333" spans="2:2" ht="15.75" customHeight="1">
      <c r="B333" s="78"/>
    </row>
    <row r="334" spans="2:2" ht="15.75" customHeight="1">
      <c r="B334" s="78"/>
    </row>
    <row r="335" spans="2:2" ht="15.75" customHeight="1">
      <c r="B335" s="78"/>
    </row>
    <row r="336" spans="2:2" ht="15.75" customHeight="1">
      <c r="B336" s="78"/>
    </row>
    <row r="337" spans="2:2" ht="15.75" customHeight="1">
      <c r="B337" s="78"/>
    </row>
    <row r="338" spans="2:2" ht="15.75" customHeight="1">
      <c r="B338" s="78"/>
    </row>
    <row r="339" spans="2:2" ht="15.75" customHeight="1">
      <c r="B339" s="78"/>
    </row>
    <row r="340" spans="2:2" ht="15.75" customHeight="1">
      <c r="B340" s="78"/>
    </row>
    <row r="341" spans="2:2" ht="15.75" customHeight="1">
      <c r="B341" s="78"/>
    </row>
    <row r="342" spans="2:2" ht="15.75" customHeight="1">
      <c r="B342" s="78"/>
    </row>
    <row r="343" spans="2:2" ht="15.75" customHeight="1">
      <c r="B343" s="78"/>
    </row>
    <row r="344" spans="2:2" ht="15.75" customHeight="1">
      <c r="B344" s="78"/>
    </row>
    <row r="345" spans="2:2" ht="15.75" customHeight="1">
      <c r="B345" s="78"/>
    </row>
    <row r="346" spans="2:2" ht="15.75" customHeight="1">
      <c r="B346" s="78"/>
    </row>
    <row r="347" spans="2:2" ht="15.75" customHeight="1">
      <c r="B347" s="78"/>
    </row>
    <row r="348" spans="2:2" ht="15.75" customHeight="1">
      <c r="B348" s="78"/>
    </row>
    <row r="349" spans="2:2" ht="15.75" customHeight="1">
      <c r="B349" s="78"/>
    </row>
    <row r="350" spans="2:2" ht="15.75" customHeight="1">
      <c r="B350" s="78"/>
    </row>
    <row r="351" spans="2:2" ht="15.75" customHeight="1">
      <c r="B351" s="78"/>
    </row>
    <row r="352" spans="2:2" ht="15.75" customHeight="1">
      <c r="B352" s="78"/>
    </row>
    <row r="353" spans="2:2" ht="15.75" customHeight="1">
      <c r="B353" s="78"/>
    </row>
    <row r="354" spans="2:2" ht="15.75" customHeight="1">
      <c r="B354" s="78"/>
    </row>
    <row r="355" spans="2:2" ht="15.75" customHeight="1">
      <c r="B355" s="78"/>
    </row>
    <row r="356" spans="2:2" ht="15.75" customHeight="1">
      <c r="B356" s="78"/>
    </row>
    <row r="357" spans="2:2" ht="15.75" customHeight="1">
      <c r="B357" s="78"/>
    </row>
    <row r="358" spans="2:2" ht="15.75" customHeight="1">
      <c r="B358" s="78"/>
    </row>
    <row r="359" spans="2:2" ht="15.75" customHeight="1">
      <c r="B359" s="78"/>
    </row>
    <row r="360" spans="2:2" ht="15.75" customHeight="1">
      <c r="B360" s="78"/>
    </row>
    <row r="361" spans="2:2" ht="15.75" customHeight="1">
      <c r="B361" s="78"/>
    </row>
    <row r="362" spans="2:2" ht="15.75" customHeight="1">
      <c r="B362" s="78"/>
    </row>
    <row r="363" spans="2:2" ht="15.75" customHeight="1"/>
    <row r="364" spans="2:2" ht="15.75" customHeight="1"/>
    <row r="365" spans="2:2" ht="15.75" customHeight="1"/>
    <row r="366" spans="2:2" ht="15.75" customHeight="1"/>
    <row r="367" spans="2:2" ht="15.75" customHeight="1"/>
    <row r="368" spans="2:2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16">
    <mergeCell ref="A70:A72"/>
    <mergeCell ref="A73:A88"/>
    <mergeCell ref="A99:A100"/>
    <mergeCell ref="A90:A97"/>
    <mergeCell ref="A2:A8"/>
    <mergeCell ref="A9:A11"/>
    <mergeCell ref="A37:A63"/>
    <mergeCell ref="A12:A36"/>
    <mergeCell ref="A64:A69"/>
    <mergeCell ref="A161:A163"/>
    <mergeCell ref="A165:A167"/>
    <mergeCell ref="A101:A105"/>
    <mergeCell ref="A106:A128"/>
    <mergeCell ref="A129:A133"/>
    <mergeCell ref="A158:A160"/>
    <mergeCell ref="A135:A157"/>
  </mergeCells>
  <hyperlinks>
    <hyperlink ref="C3" r:id="rId1" xr:uid="{00000000-0004-0000-0000-000000000000}"/>
    <hyperlink ref="C6" r:id="rId2" xr:uid="{00000000-0004-0000-0000-000001000000}"/>
    <hyperlink ref="C10" r:id="rId3" xr:uid="{00000000-0004-0000-0000-000002000000}"/>
    <hyperlink ref="C12" r:id="rId4" xr:uid="{00000000-0004-0000-0000-000003000000}"/>
    <hyperlink ref="C18" r:id="rId5" xr:uid="{00000000-0004-0000-0000-000004000000}"/>
    <hyperlink ref="C21" r:id="rId6" xr:uid="{00000000-0004-0000-0000-000005000000}"/>
    <hyperlink ref="C22" r:id="rId7" xr:uid="{00000000-0004-0000-0000-000006000000}"/>
    <hyperlink ref="C24" r:id="rId8" xr:uid="{00000000-0004-0000-0000-000007000000}"/>
    <hyperlink ref="C25" r:id="rId9" xr:uid="{00000000-0004-0000-0000-000008000000}"/>
    <hyperlink ref="C27" r:id="rId10" xr:uid="{00000000-0004-0000-0000-000009000000}"/>
    <hyperlink ref="C29" r:id="rId11" xr:uid="{00000000-0004-0000-0000-00000A000000}"/>
    <hyperlink ref="C30" r:id="rId12" xr:uid="{00000000-0004-0000-0000-00000B000000}"/>
    <hyperlink ref="C32" r:id="rId13" xr:uid="{00000000-0004-0000-0000-00000C000000}"/>
    <hyperlink ref="C37" r:id="rId14" xr:uid="{00000000-0004-0000-0000-00000D000000}"/>
    <hyperlink ref="C39" r:id="rId15" xr:uid="{00000000-0004-0000-0000-00000E000000}"/>
    <hyperlink ref="C40" r:id="rId16" xr:uid="{00000000-0004-0000-0000-00000F000000}"/>
    <hyperlink ref="C44" r:id="rId17" xr:uid="{00000000-0004-0000-0000-000010000000}"/>
    <hyperlink ref="C48" r:id="rId18" xr:uid="{00000000-0004-0000-0000-000011000000}"/>
    <hyperlink ref="C54" r:id="rId19" xr:uid="{00000000-0004-0000-0000-000012000000}"/>
    <hyperlink ref="C55" r:id="rId20" xr:uid="{00000000-0004-0000-0000-000013000000}"/>
    <hyperlink ref="C56" r:id="rId21" xr:uid="{00000000-0004-0000-0000-000014000000}"/>
    <hyperlink ref="C60" r:id="rId22" xr:uid="{00000000-0004-0000-0000-000015000000}"/>
    <hyperlink ref="C62" r:id="rId23" xr:uid="{00000000-0004-0000-0000-000016000000}"/>
    <hyperlink ref="C63" r:id="rId24" xr:uid="{00000000-0004-0000-0000-000017000000}"/>
    <hyperlink ref="C64" r:id="rId25" xr:uid="{00000000-0004-0000-0000-000018000000}"/>
    <hyperlink ref="C65" r:id="rId26" xr:uid="{00000000-0004-0000-0000-000019000000}"/>
    <hyperlink ref="C71" r:id="rId27" xr:uid="{00000000-0004-0000-0000-00001A000000}"/>
    <hyperlink ref="C74" r:id="rId28" xr:uid="{00000000-0004-0000-0000-00001B000000}"/>
    <hyperlink ref="C79" r:id="rId29" xr:uid="{00000000-0004-0000-0000-00001C000000}"/>
    <hyperlink ref="C81" r:id="rId30" xr:uid="{00000000-0004-0000-0000-00001D000000}"/>
    <hyperlink ref="C82" r:id="rId31" xr:uid="{00000000-0004-0000-0000-00001E000000}"/>
    <hyperlink ref="C83" r:id="rId32" xr:uid="{00000000-0004-0000-0000-00001F000000}"/>
    <hyperlink ref="G83" r:id="rId33" xr:uid="{00000000-0004-0000-0000-000020000000}"/>
    <hyperlink ref="C85" r:id="rId34" xr:uid="{00000000-0004-0000-0000-000021000000}"/>
    <hyperlink ref="C87" r:id="rId35" xr:uid="{00000000-0004-0000-0000-000022000000}"/>
    <hyperlink ref="C93" r:id="rId36" xr:uid="{00000000-0004-0000-0000-000023000000}"/>
    <hyperlink ref="C96" r:id="rId37" xr:uid="{00000000-0004-0000-0000-000024000000}"/>
    <hyperlink ref="C98" r:id="rId38" xr:uid="{00000000-0004-0000-0000-000025000000}"/>
    <hyperlink ref="C104" r:id="rId39" xr:uid="{00000000-0004-0000-0000-000026000000}"/>
    <hyperlink ref="C114" r:id="rId40" xr:uid="{00000000-0004-0000-0000-000027000000}"/>
    <hyperlink ref="C115" r:id="rId41" xr:uid="{00000000-0004-0000-0000-000028000000}"/>
    <hyperlink ref="C119" r:id="rId42" xr:uid="{00000000-0004-0000-0000-000029000000}"/>
    <hyperlink ref="C125" r:id="rId43" xr:uid="{00000000-0004-0000-0000-00002A000000}"/>
    <hyperlink ref="C129" r:id="rId44" xr:uid="{00000000-0004-0000-0000-00002B000000}"/>
    <hyperlink ref="C132" r:id="rId45" xr:uid="{00000000-0004-0000-0000-00002C000000}"/>
    <hyperlink ref="C137" r:id="rId46" xr:uid="{00000000-0004-0000-0000-00002D000000}"/>
    <hyperlink ref="C138" r:id="rId47" xr:uid="{00000000-0004-0000-0000-00002E000000}"/>
    <hyperlink ref="C139" r:id="rId48" xr:uid="{00000000-0004-0000-0000-00002F000000}"/>
    <hyperlink ref="C140" r:id="rId49" xr:uid="{00000000-0004-0000-0000-000030000000}"/>
    <hyperlink ref="C141" r:id="rId50" xr:uid="{00000000-0004-0000-0000-000031000000}"/>
    <hyperlink ref="C151" r:id="rId51" xr:uid="{00000000-0004-0000-0000-000032000000}"/>
    <hyperlink ref="C156" r:id="rId52" xr:uid="{00000000-0004-0000-0000-000033000000}"/>
    <hyperlink ref="C157" r:id="rId53" xr:uid="{00000000-0004-0000-0000-000034000000}"/>
    <hyperlink ref="C164" r:id="rId54" xr:uid="{00000000-0004-0000-0000-000035000000}"/>
  </hyperlink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B2"/>
  <sheetViews>
    <sheetView workbookViewId="0"/>
  </sheetViews>
  <sheetFormatPr defaultColWidth="14.44140625" defaultRowHeight="15" customHeight="1"/>
  <sheetData>
    <row r="1" spans="1:2" ht="15" customHeight="1">
      <c r="A1" s="1"/>
      <c r="B1" s="3" t="s">
        <v>1</v>
      </c>
    </row>
    <row r="2" spans="1:2" ht="15" customHeight="1">
      <c r="A2" s="5"/>
      <c r="B2" s="3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ELENCO</vt:lpstr>
      <vt:lpstr>Legenda colori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Utente</cp:lastModifiedBy>
  <dcterms:modified xsi:type="dcterms:W3CDTF">2019-09-09T14:19:09Z</dcterms:modified>
</cp:coreProperties>
</file>